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filterPrivacy="1" defaultThemeVersion="166925"/>
  <xr:revisionPtr revIDLastSave="0" documentId="13_ncr:1_{603D124F-D47B-49BC-923E-F0950CCD078A}" xr6:coauthVersionLast="46" xr6:coauthVersionMax="46" xr10:uidLastSave="{00000000-0000-0000-0000-000000000000}"/>
  <bookViews>
    <workbookView xWindow="-28920" yWindow="-660" windowWidth="29040" windowHeight="15840" xr2:uid="{00000000-000D-0000-FFFF-FFFF00000000}"/>
  </bookViews>
  <sheets>
    <sheet name="Consolidado" sheetId="2" r:id="rId1"/>
    <sheet name="Ensayo" sheetId="5" r:id="rId2"/>
    <sheet name="Proyecto1" sheetId="3" r:id="rId3"/>
    <sheet name="CodigosProyecto" sheetId="4" r:id="rId4"/>
    <sheet name="GitHubProyects" sheetId="7" state="hidden" r:id="rId5"/>
  </sheets>
  <definedNames>
    <definedName name="_xlnm._FilterDatabase" localSheetId="0" hidden="1">Consolidado!$A$2:$C$2</definedName>
    <definedName name="JR_PAGE_ANCHOR_0_1">#REF!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4" i="2" l="1"/>
  <c r="P5" i="2"/>
  <c r="P6" i="2"/>
  <c r="P7" i="2"/>
  <c r="P8" i="2"/>
  <c r="P9" i="2"/>
  <c r="P10" i="2"/>
  <c r="P11" i="2"/>
  <c r="P12" i="2"/>
  <c r="P13" i="2"/>
  <c r="P14" i="2"/>
  <c r="P15" i="2"/>
  <c r="P16" i="2"/>
  <c r="P17" i="2"/>
  <c r="P18" i="2"/>
  <c r="P19" i="2"/>
  <c r="P20" i="2"/>
  <c r="P21" i="2"/>
  <c r="P22" i="2"/>
  <c r="P23" i="2"/>
  <c r="P24" i="2"/>
  <c r="P25" i="2"/>
  <c r="P26" i="2"/>
  <c r="P27" i="2"/>
  <c r="P28" i="2"/>
  <c r="P29" i="2"/>
  <c r="P30" i="2"/>
  <c r="P31" i="2"/>
  <c r="P3" i="2"/>
  <c r="P30" i="5"/>
  <c r="P29" i="5"/>
  <c r="P28" i="5"/>
  <c r="P26" i="5"/>
  <c r="P25" i="5"/>
  <c r="P24" i="5"/>
  <c r="P23" i="5"/>
  <c r="P22" i="5"/>
  <c r="P21" i="5"/>
  <c r="P20" i="5"/>
  <c r="P19" i="5"/>
  <c r="P17" i="5"/>
  <c r="P16" i="5"/>
  <c r="P15" i="5"/>
  <c r="P14" i="5"/>
  <c r="P13" i="5"/>
  <c r="P12" i="5"/>
  <c r="P11" i="5"/>
  <c r="P10" i="5"/>
  <c r="P9" i="5"/>
  <c r="P8" i="5"/>
  <c r="P7" i="5"/>
  <c r="P6" i="5"/>
  <c r="P5" i="5"/>
  <c r="P3" i="5"/>
  <c r="P2" i="5"/>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 i="2"/>
  <c r="M4" i="2"/>
  <c r="M5" i="2"/>
  <c r="M6" i="2"/>
  <c r="M7" i="2"/>
  <c r="M8" i="2"/>
  <c r="M9" i="2"/>
  <c r="M10" i="2"/>
  <c r="M11" i="2"/>
  <c r="M12" i="2"/>
  <c r="M15" i="2"/>
  <c r="M16" i="2"/>
  <c r="M18" i="2"/>
  <c r="M19" i="2"/>
  <c r="M20" i="2"/>
  <c r="M21" i="2"/>
  <c r="M22" i="2"/>
  <c r="M23" i="2"/>
  <c r="M24" i="2"/>
  <c r="M25" i="2"/>
  <c r="M26" i="2"/>
  <c r="M27" i="2"/>
  <c r="M28" i="2"/>
  <c r="M29" i="2"/>
  <c r="M30" i="2"/>
  <c r="M31" i="2"/>
  <c r="M3" i="2"/>
  <c r="S31" i="3"/>
  <c r="S30" i="3"/>
  <c r="O29" i="3"/>
  <c r="N29" i="3"/>
  <c r="M29" i="3"/>
  <c r="K29" i="3"/>
  <c r="I29" i="3"/>
  <c r="S28" i="3"/>
  <c r="O27" i="3"/>
  <c r="N27" i="3"/>
  <c r="M27" i="3"/>
  <c r="L27" i="3"/>
  <c r="K27" i="3"/>
  <c r="J27" i="3"/>
  <c r="I27" i="3"/>
  <c r="S26" i="3"/>
  <c r="O25" i="3"/>
  <c r="N25" i="3"/>
  <c r="M25" i="3"/>
  <c r="L25" i="3"/>
  <c r="K25" i="3"/>
  <c r="J25" i="3"/>
  <c r="I25" i="3"/>
  <c r="H25" i="3"/>
  <c r="G25" i="3"/>
  <c r="O24" i="3"/>
  <c r="N24" i="3"/>
  <c r="M24" i="3"/>
  <c r="L24" i="3"/>
  <c r="K24" i="3"/>
  <c r="J24" i="3"/>
  <c r="I24" i="3"/>
  <c r="S23" i="3"/>
  <c r="S22" i="3"/>
  <c r="O21" i="3"/>
  <c r="N21" i="3"/>
  <c r="M21" i="3"/>
  <c r="L21" i="3"/>
  <c r="K21" i="3"/>
  <c r="J21" i="3"/>
  <c r="I21" i="3"/>
  <c r="S20" i="3"/>
  <c r="O19" i="3"/>
  <c r="N19" i="3"/>
  <c r="M19" i="3"/>
  <c r="L19" i="3"/>
  <c r="K19" i="3"/>
  <c r="J19" i="3"/>
  <c r="I19" i="3"/>
  <c r="S18" i="3"/>
  <c r="S17" i="3"/>
  <c r="M17" i="2" s="1"/>
  <c r="O16" i="3"/>
  <c r="N16" i="3"/>
  <c r="M16" i="3"/>
  <c r="L16" i="3"/>
  <c r="K16" i="3"/>
  <c r="J16" i="3"/>
  <c r="I16" i="3"/>
  <c r="O15" i="3"/>
  <c r="N15" i="3"/>
  <c r="M15" i="3"/>
  <c r="L15" i="3"/>
  <c r="K15" i="3"/>
  <c r="J15" i="3"/>
  <c r="I15" i="3"/>
  <c r="H15" i="3"/>
  <c r="G15" i="3"/>
  <c r="O14" i="3"/>
  <c r="N14" i="3"/>
  <c r="M14" i="3"/>
  <c r="L14" i="3"/>
  <c r="K14" i="3"/>
  <c r="J14" i="3"/>
  <c r="I14" i="3"/>
  <c r="N13" i="3"/>
  <c r="M13" i="3"/>
  <c r="L13" i="3"/>
  <c r="K13" i="3"/>
  <c r="J13" i="3"/>
  <c r="I13" i="3"/>
  <c r="S12" i="3"/>
  <c r="S11" i="3"/>
  <c r="S10" i="3"/>
  <c r="S9" i="3"/>
  <c r="S8" i="3"/>
  <c r="S7" i="3"/>
  <c r="S6" i="3"/>
  <c r="S5" i="3"/>
  <c r="S4" i="3"/>
  <c r="S3" i="3"/>
  <c r="S29" i="3" l="1"/>
  <c r="S19" i="3"/>
  <c r="S25" i="3"/>
  <c r="S24" i="3"/>
  <c r="S14" i="3"/>
  <c r="M14" i="2" s="1"/>
  <c r="S15" i="3"/>
  <c r="S13" i="3"/>
  <c r="M13" i="2" s="1"/>
  <c r="S21" i="3"/>
  <c r="S27" i="3"/>
  <c r="S16" i="3"/>
</calcChain>
</file>

<file path=xl/sharedStrings.xml><?xml version="1.0" encoding="utf-8"?>
<sst xmlns="http://schemas.openxmlformats.org/spreadsheetml/2006/main" count="539" uniqueCount="367">
  <si>
    <t>Ensayo</t>
  </si>
  <si>
    <t>8956577</t>
  </si>
  <si>
    <t>8952309</t>
  </si>
  <si>
    <t>Acosta Lopez,Juan Esteban</t>
  </si>
  <si>
    <t>8955633</t>
  </si>
  <si>
    <t>Caicedo Jaramillo,Daniel</t>
  </si>
  <si>
    <t>8957075</t>
  </si>
  <si>
    <t>Camacho Cuervo,Juan Sebastian</t>
  </si>
  <si>
    <t>8955792</t>
  </si>
  <si>
    <t>Chamas Ramirez,Daniel Ricardo</t>
  </si>
  <si>
    <t>8956850</t>
  </si>
  <si>
    <t>Cumbalaza Garcia,Miguel Angel</t>
  </si>
  <si>
    <t>8953371</t>
  </si>
  <si>
    <t>Fernandez Aristizabal,Juan Jose</t>
  </si>
  <si>
    <t>8935592</t>
  </si>
  <si>
    <t>Gamboa Ortega,Santiago</t>
  </si>
  <si>
    <t>8956118</t>
  </si>
  <si>
    <t>Garcia Gallego,Fabian Antoyne</t>
  </si>
  <si>
    <t>8954011</t>
  </si>
  <si>
    <t>Gonzalez Pedraza,Jean Paul</t>
  </si>
  <si>
    <t>8956256</t>
  </si>
  <si>
    <t>Grisales Zamora,Santiago</t>
  </si>
  <si>
    <t>8955760</t>
  </si>
  <si>
    <t>Guerrero Betancourth,Carlos Steven</t>
  </si>
  <si>
    <t>8956799</t>
  </si>
  <si>
    <t>Ledezma Ledezma,Fabian Ernesto</t>
  </si>
  <si>
    <t>8953776</t>
  </si>
  <si>
    <t>Leon Alban,Laura Sofia</t>
  </si>
  <si>
    <t>8956232</t>
  </si>
  <si>
    <t>Lozano Diaz,Andres Eduardo</t>
  </si>
  <si>
    <t>8956397</t>
  </si>
  <si>
    <t>Palacio Lozano,Carlos Felipe</t>
  </si>
  <si>
    <t>8956712</t>
  </si>
  <si>
    <t>Peña,Yony Alejandro</t>
  </si>
  <si>
    <t>8944099</t>
  </si>
  <si>
    <t>Pinzon Cortes,Juan Sebastian</t>
  </si>
  <si>
    <t>8953490</t>
  </si>
  <si>
    <t>Plata Quintero,Juan Fernando</t>
  </si>
  <si>
    <t>8955010</t>
  </si>
  <si>
    <t>Riascos Ramírez,Cristian David</t>
  </si>
  <si>
    <t>8953288</t>
  </si>
  <si>
    <t>Ruano Perez,Johann Emilson</t>
  </si>
  <si>
    <t>8956421</t>
  </si>
  <si>
    <t>Sandoval Escobar,Joan Alejandro</t>
  </si>
  <si>
    <t>8935765</t>
  </si>
  <si>
    <t>Serna Zapata,Santiago</t>
  </si>
  <si>
    <t>8954215</t>
  </si>
  <si>
    <t>Tabares Perez,Cristian Camilo</t>
  </si>
  <si>
    <t>8957006</t>
  </si>
  <si>
    <t>Tobar Quintero,Sebastian</t>
  </si>
  <si>
    <t>8952608</t>
  </si>
  <si>
    <t>Torres Murcia,Brenda Dayanna</t>
  </si>
  <si>
    <t>8956407</t>
  </si>
  <si>
    <t>Umaña Grajales,Joan Emmanuel</t>
  </si>
  <si>
    <t>8936250</t>
  </si>
  <si>
    <t>Velasquez Malvehy,Andres</t>
  </si>
  <si>
    <t>8957040</t>
  </si>
  <si>
    <t>Villaquiran Davila,Maria Del Mar</t>
  </si>
  <si>
    <t>COD</t>
  </si>
  <si>
    <t>Nombre</t>
  </si>
  <si>
    <t>ID lista</t>
  </si>
  <si>
    <t>POO-2021-1</t>
  </si>
  <si>
    <t>Pedroza Barrios,Edinson Steve</t>
  </si>
  <si>
    <t>Tarea GIT</t>
  </si>
  <si>
    <t>Proyecto1</t>
  </si>
  <si>
    <t>Proyecto2</t>
  </si>
  <si>
    <t>Proyecto3</t>
  </si>
  <si>
    <t>Promedio</t>
  </si>
  <si>
    <t>Nota final</t>
  </si>
  <si>
    <t>DecimasExtra</t>
  </si>
  <si>
    <t>Estuda</t>
  </si>
  <si>
    <t>Equipos</t>
  </si>
  <si>
    <t>Link repo</t>
  </si>
  <si>
    <t>Observaciones generales</t>
  </si>
  <si>
    <t>ExtraDecimas</t>
  </si>
  <si>
    <t>Criterio 1</t>
  </si>
  <si>
    <t>Obs</t>
  </si>
  <si>
    <t>Criterio 2</t>
  </si>
  <si>
    <t>ObsCriterio2</t>
  </si>
  <si>
    <t>Criterio 3</t>
  </si>
  <si>
    <t>ObsCriterio3</t>
  </si>
  <si>
    <t>Criterio 4</t>
  </si>
  <si>
    <t>Criterio 5</t>
  </si>
  <si>
    <t>ObsCriterio4-5</t>
  </si>
  <si>
    <t>Autoevaluacion 15%</t>
  </si>
  <si>
    <t>Columna4</t>
  </si>
  <si>
    <t>Criterio 6</t>
  </si>
  <si>
    <t>Columna2</t>
  </si>
  <si>
    <t>Estudiantes</t>
  </si>
  <si>
    <t xml:space="preserve">Entregables 15%                </t>
  </si>
  <si>
    <t>Diseño 
30%</t>
  </si>
  <si>
    <t>Funcionalidad 
30%</t>
  </si>
  <si>
    <t>Estilo de codificación 
10%</t>
  </si>
  <si>
    <t>Mejores Practicas
 15%</t>
  </si>
  <si>
    <t>Evaluación dada por el compañero 15%</t>
  </si>
  <si>
    <t>Sustentación</t>
  </si>
  <si>
    <t>TOTAL</t>
  </si>
  <si>
    <t>Acosta Lopez, Juan Esteban</t>
  </si>
  <si>
    <t>https://github.com/Wembie/POSGSOF</t>
  </si>
  <si>
    <t>Problemas con el manejo del tiempo y del compañero. No pude ver el diagrama de clases. 
Dibujo del matri .P</t>
  </si>
  <si>
    <t>A-2 y A-4</t>
  </si>
  <si>
    <t>Solo ajustaría la separacion entre criterio y su detallle. Usaron herencia para profesor, persona, estudiante</t>
  </si>
  <si>
    <t>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t>
  </si>
  <si>
    <t xml:space="preserve">Buenos nombres, código organizado. Tiene buenas prácticas de programación defensiva.  Código bien documentado.
Ojo con los while true. En general no son una buena práctica. </t>
  </si>
  <si>
    <t>Calcedo Jaramillo, Daniel</t>
  </si>
  <si>
    <t>https://github.com/TheTenAreOne/POSGSOFT</t>
  </si>
  <si>
    <t xml:space="preserve">Informe en teams.  Aprendizaje colaboración. </t>
  </si>
  <si>
    <t>A-2 en el informe de autoevaluación</t>
  </si>
  <si>
    <t>C-1
 CriteroEvaluacion por mejor diseño se debería partir en dos clses</t>
  </si>
  <si>
    <t>Funcional</t>
  </si>
  <si>
    <t>Muy bonita la separación en consola para los mensajes. Chevere la funcionalidad para generar mostrar la fecha. No entiendo pq . es un atributo de la clase el idActa y el idPersona. 
While true ( uy eso es feo, se usa en casos muy específicos, como video juegos o ciclos que si tienen que er infinitos) (app lineas 337 a 359. La variable tipoUniversidad boolean no les esta sirviendo para nada</t>
  </si>
  <si>
    <t>Camacho Cuervo, Juan Sebastian</t>
  </si>
  <si>
    <t>n/a</t>
  </si>
  <si>
    <t>No entregó</t>
  </si>
  <si>
    <t>Chamas Ramirez, Daniel Ricardo</t>
  </si>
  <si>
    <t>POO2021-1DRCR</t>
  </si>
  <si>
    <t>Problemas con el remove de list, sirvió para codificar orientado a objetos, le gustó que fuera un proyecto . Le gusto trabajar con menus y que fuera de la vida real. Esta correcto el diagrama de clases. Me gusto la parte de inicialización en el constructor</t>
  </si>
  <si>
    <t>N/A</t>
  </si>
  <si>
    <t>A-2</t>
  </si>
  <si>
    <t>Completo y bien hecho</t>
  </si>
  <si>
    <t>Muy completa</t>
  </si>
  <si>
    <t>D100, D101</t>
  </si>
  <si>
    <t>Cumbalaza Garcia, Miguel Angel</t>
  </si>
  <si>
    <t>Repo de plata</t>
  </si>
  <si>
    <t>Tienen un manejo muy interesante de usuarios</t>
  </si>
  <si>
    <t>Pendiente lo que hablamos durante la sustentación</t>
  </si>
  <si>
    <t>Manejo de usuarios  y archivos binarios</t>
  </si>
  <si>
    <t>Fernandez Aristizabal, Juan Jose</t>
  </si>
  <si>
    <t>POO2021-1JJFA</t>
  </si>
  <si>
    <t xml:space="preserve">Se esforzó e hizo un trabajo bien estructurado y definido. Falta algunas funcionaldades en especial para consultar los datos. </t>
  </si>
  <si>
    <t>Estan bien las relaciones entre los elementos y e diseño incluye los elementos correctos. Tienes buen uso de POO</t>
  </si>
  <si>
    <t>Lo que vi me gustó mucho.</t>
  </si>
  <si>
    <t>Podrías agregar validaciones de programación defensiva</t>
  </si>
  <si>
    <t>Gamboa Ortega, Santiago</t>
  </si>
  <si>
    <t xml:space="preserve">https://github.com/santigamboa/POO2021-1SGO </t>
  </si>
  <si>
    <t>Muy interesante de leer el informe.  Muy bien escrito. Buen diseño de la solución</t>
  </si>
  <si>
    <t>A100, A101</t>
  </si>
  <si>
    <t>C-100</t>
  </si>
  <si>
    <t>Permitieron lista variables de criterios</t>
  </si>
  <si>
    <t>Hicieron separación de archivos entre include y sourc. 
Investigaron sobre constexpr. 
Tienen prácticas de validación defensiva</t>
  </si>
  <si>
    <t>Garcia Gallego, Fabian Antoyne</t>
  </si>
  <si>
    <t>Manejaron excepciones e imprimieron en PDF, manejaron el tiempo del sistema. 
Falta detallecriterio en el diseño umlProblemas personales al inicio.
Inicializar lsta de de criterios debería ser de posgrado ( se hace una sola vez) y no de acta, o si  es de acta, con lo que aprendimos podría ser estático</t>
  </si>
  <si>
    <t>A100, A101, A-1</t>
  </si>
  <si>
    <t>Falta detallecriterio en el diseño</t>
  </si>
  <si>
    <t xml:space="preserve">Mejorar nombre de algunos metodos en posgrados. Ejemplo trabajosTipoAplicado.
Se podrían reducir algunos metodos si se incluyeran parametros. </t>
  </si>
  <si>
    <t>D-102, D100, D101. Ojo normalmente se documenta es el .h.
En persona el atributo jurado debería llamarse esJurado para representar que es un boolean</t>
  </si>
  <si>
    <t>Gonzales Pedraza, Jean Paul</t>
  </si>
  <si>
    <t>POO_PROYECTO-1</t>
  </si>
  <si>
    <t>Siente que aprendió. Tuvo probelmas con el txt. Cuando crea una persona recibe un atributo que es el rol. Tiene un atributo estadoCodirector. 
Pregunta: ya no son 8 criterios sino 9. 
Pregunta: mejora para no poner todos los datos de una persona si ya existe en el sistema. La calificación se hace desde acta.  Pedir explicación lógica participacionJuradoActas</t>
  </si>
  <si>
    <t>A-1, A-2, A-103</t>
  </si>
  <si>
    <t xml:space="preserve">E-1, E-2. Problema lógico línea 114 registroActas.cpp.  Los for necesitan mejoras para ser interrumpidos cuando encuentran la funcionalidad. </t>
  </si>
  <si>
    <t>D-2, D-100, D-101</t>
  </si>
  <si>
    <t>Grisales Zamora, Santiago</t>
  </si>
  <si>
    <t>POO2021-1SGZ\POOProyecto</t>
  </si>
  <si>
    <t>Siente que aprendió.</t>
  </si>
  <si>
    <t>A-101</t>
  </si>
  <si>
    <t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t>
  </si>
  <si>
    <t xml:space="preserve">Usaron Clion y Cmake. Usaron funcionalidad para calcular la fecha del sistema. Chévere la funcionalidad de comprar si un elemento estaba en la lista.  </t>
  </si>
  <si>
    <t xml:space="preserve">Código muy bien organizado  y documentado. Muy chévere como organizaron los métodos de buscar persona y buscar acta para dar solución a la búsqueda necesaria para obtener los datos. </t>
  </si>
  <si>
    <t xml:space="preserve">Guerrero Betancourth, Carlos Steven </t>
  </si>
  <si>
    <t>Revisar ciclos tuvo que usar breaks. 
Comprendió mejor la idea de los getters y setters. Entendió mejor el pq de la organización de POO, aprendió sobre Ctime,trabajo en equipo. 
Uso Ctime. 
LE gusta escribir</t>
  </si>
  <si>
    <t>A-2, A-102</t>
  </si>
  <si>
    <t>Ledezma Alban, Fabian Ernesto</t>
  </si>
  <si>
    <t>Le gusta programar, aprendió manejo de List, archivos. Siente que le sirvió para practicar</t>
  </si>
  <si>
    <t>A-1, A101</t>
  </si>
  <si>
    <t>Leon Alban, Laura Sofia</t>
  </si>
  <si>
    <t>https://github.com/Laulin202/POSGSOFT</t>
  </si>
  <si>
    <t>Consider que fue un proyecto grande. Le gustó aprender a manejar las clases. Muy bonita la plantilla del informe</t>
  </si>
  <si>
    <t>Lozano Diaz, Andres Eduardo</t>
  </si>
  <si>
    <t>Le gusto el trabajo en equipo, le gustó usar git, aprendió el uso del getline. 
Problemas con el remove de list, sirvió para codificar orientado a objetos, le gustó que fuera un proyecto . Le gusto trabajar con menus y que fuera de la vida real.</t>
  </si>
  <si>
    <t>A-2 para el informe de autoevaluación. El manual técnico si estaba bn chévere</t>
  </si>
  <si>
    <t>Palacio Lozano, Carlos Felipe</t>
  </si>
  <si>
    <t>https://github.com/FelipePalacio293/POO2021-CFLP-/tree/master/POSGSOFT</t>
  </si>
  <si>
    <t>Se hizo solo. Siente que aprendió.  Comentario proyectos similares. 
Obtener el acta funcionalidad, devolver el iterator fue chévere para asignarle al iterador. Le gusto haberlo hecho solo</t>
  </si>
  <si>
    <t>Utilizó fue Cmake porque uso Clion</t>
  </si>
  <si>
    <t>mostrarTrabajosPor se  podría condensar en una sola función. Código ordenado y bien documentado</t>
  </si>
  <si>
    <t>Pedroza Barrios, Edison Steve</t>
  </si>
  <si>
    <t xml:space="preserve">https://github.com/EdinsonPedroza/POO2021-1ESPB.git </t>
  </si>
  <si>
    <t>Dice que aprendió. Muy incompleto el proyecto</t>
  </si>
  <si>
    <t>A-5 , A-4</t>
  </si>
  <si>
    <t>C-1, C-2. Falta aprovechar los objetos realmente para satisfacer las necesidades del proyectp</t>
  </si>
  <si>
    <t>Incompletas las funcionalidades y tiene partes que no funciona</t>
  </si>
  <si>
    <t>Peña, Yony Alejandro</t>
  </si>
  <si>
    <t>Aprendió pero todavía inseguro con cosas</t>
  </si>
  <si>
    <t>Pinzon, Juan Sebastian</t>
  </si>
  <si>
    <t>https://github.com/sebpinzon/POO2021-1JSPC.git</t>
  </si>
  <si>
    <t>El informe lo subio en teams,  siente que aprendió de la programación 00, tuvo que investigar para resolver problemas con listas.  Uso sort y unique y trato de usar excepciones.
Muy bonita la presentación del informe en Latex. 
La lista de directores y codirectores debería ser de tipo Persona</t>
  </si>
  <si>
    <t>A-1, A-100</t>
  </si>
  <si>
    <t>Problema en el diagrama de clase entre posgrados entre Posgrado y acta</t>
  </si>
  <si>
    <t>Las inicializaciones se deberían hacer en el constructor. Aprobar es con B</t>
  </si>
  <si>
    <t>Plata Quintero, Juan Fernando</t>
  </si>
  <si>
    <t>https://github.com/juanfernandoplata/POO2021-1JFPQ.git</t>
  </si>
  <si>
    <t>Completo el informe respecto a lo que ocurrió</t>
  </si>
  <si>
    <t>Riascos Ramírez, Cristian David</t>
  </si>
  <si>
    <t>POO2021-1JASE</t>
  </si>
  <si>
    <t>Siente que le sirvió para practicar, no había practicado lo suficiente. Aprendió funcionalidades como find_if o unique. Le gustó que el problema hubiera sido enfocado en un problema de la vida real, no le gustó la extensión</t>
  </si>
  <si>
    <t>C-1, incluir Persona en lugar de string. Mejorar las relaciones del diagrama de clases</t>
  </si>
  <si>
    <t>Mejorar los while 1 en las validaciones.  Bien documentado, organizado</t>
  </si>
  <si>
    <t xml:space="preserve">Ruano Perez, Johann Emilson </t>
  </si>
  <si>
    <t>https://github.com/JohannR513/POO_Johann_Ruano</t>
  </si>
  <si>
    <t>Le gustó C++. Tuvo algunos problemas  personales en el desarrollo del proyecto</t>
  </si>
  <si>
    <t>Problemas en el diagrama de clases en las relaciones entre los elementos. Faltan la clase posgrado ( controller) en el diseño.   En el diseño nota no usa persona pero tiene flecha como si tuviera relación</t>
  </si>
  <si>
    <t>Falta el makefile y faltan muchas de las funcionalidades de consultas</t>
  </si>
  <si>
    <t>Mejorar la organización del código, faltan funcionalidades. El usuaro no debería escribir el texto y la ponderación. Estos son valores y definidos. Si se pide que lo incluya entonces deberían haber validaciones para que solo tenga el 100% máximo en la ponderación</t>
  </si>
  <si>
    <t>Sandoval Escobar, Joan Alejandro</t>
  </si>
  <si>
    <t>Manual tecnico en teams. Tuvieron que ajustar el código para satisfacer los requerimientos. Reconoce que tuvo que practicar más</t>
  </si>
  <si>
    <t>A-1, A-2</t>
  </si>
  <si>
    <t>Serna Zapata, Santiago</t>
  </si>
  <si>
    <t>SANTIAGO SERNA</t>
  </si>
  <si>
    <t>Informe muy bien escrito y chévere de leer. Refleja sus condiciones actuales previa prepración para la practica profesional. Esperaba algo que no fuera en consola. Bueno que fue algo de la vida real</t>
  </si>
  <si>
    <t>Tabares Perez, Cristian Camilo</t>
  </si>
  <si>
    <t xml:space="preserve">Siente que tenía falencias que fue resolviendo a medida que avanzaba en el desarrollo del proyecto.  Proyecto extenso. Dificultades en la abstracciones de las clases y relaciones. </t>
  </si>
  <si>
    <t>A-1, A-99</t>
  </si>
  <si>
    <t>Tobar Quintero, Sebastian</t>
  </si>
  <si>
    <t>El de wembie</t>
  </si>
  <si>
    <t xml:space="preserve">Apendió del proyecto y del trabajo en equipo. </t>
  </si>
  <si>
    <t>A-2, A-4</t>
  </si>
  <si>
    <t>Torres Murcia, Brenda Dayanna</t>
  </si>
  <si>
    <t>Umaña Grajales, Joan Emmanuel</t>
  </si>
  <si>
    <t>El informe de autoevaluació no tiene toda la información que pedí</t>
  </si>
  <si>
    <t>A-4</t>
  </si>
  <si>
    <t>Velasquez Malvehy, Andres</t>
  </si>
  <si>
    <t>POO2021-1AVM</t>
  </si>
  <si>
    <t>El informe de autoev</t>
  </si>
  <si>
    <t>Necesita mejoras en la parte del diseño de POO de las que hablamos en la sustentación</t>
  </si>
  <si>
    <t>Tienen números mágicos y en criterios hay un arreglo de 8 criterios en lugar de un solo criterio que es lo que se esperaría</t>
  </si>
  <si>
    <t xml:space="preserve">Villaquiran Davila, Maria del Mar </t>
  </si>
  <si>
    <t>https://github.com/marimar33641/POO2021-1MDMVD/tree/master/POSGSOFT</t>
  </si>
  <si>
    <t>Investigaron diferentes formas de solucionar el problema de diseño con folderActas y Actas. 
Trabajo en equipo y con liveshare</t>
  </si>
  <si>
    <t>A-1, A-100. Muy completo el informe técnico</t>
  </si>
  <si>
    <t>Código documentado, programacion defensiva, buenos nombres. Ojo con la mala práctica de usar números mágicos</t>
  </si>
  <si>
    <t>CODigo</t>
  </si>
  <si>
    <t>Obervaciones</t>
  </si>
  <si>
    <t>A-1</t>
  </si>
  <si>
    <t>Problemas de tildes en especial con pasados</t>
  </si>
  <si>
    <t>Se podría mejor la presentación de los documentos: justificación de texto, portada, etc</t>
  </si>
  <si>
    <t>A-3</t>
  </si>
  <si>
    <t>Vacío / no entregado</t>
  </si>
  <si>
    <t>El informe de autoevaluación se podría completar</t>
  </si>
  <si>
    <t>A-5</t>
  </si>
  <si>
    <t>El informe técnico esta incompleto</t>
  </si>
  <si>
    <t>A-99</t>
  </si>
  <si>
    <t>Buena presentación de los documentos</t>
  </si>
  <si>
    <t>A-100</t>
  </si>
  <si>
    <t>Excelente presentación en los documentos</t>
  </si>
  <si>
    <t>Muy completo el informe de autoevaluación</t>
  </si>
  <si>
    <t>A-102</t>
  </si>
  <si>
    <t>Buena  ortografía</t>
  </si>
  <si>
    <t>A-103</t>
  </si>
  <si>
    <t>Bien documentado el manual técnico</t>
  </si>
  <si>
    <t>B-1</t>
  </si>
  <si>
    <t>Mejorar el uso de GIT</t>
  </si>
  <si>
    <t>C-1</t>
  </si>
  <si>
    <t>Hay relaciones UML mal usadas</t>
  </si>
  <si>
    <t>C-2</t>
  </si>
  <si>
    <t>EL diagrama UML está incompleto</t>
  </si>
  <si>
    <t>Adecuada asignación de métodos en las clases</t>
  </si>
  <si>
    <t>D-1</t>
  </si>
  <si>
    <t>Falta el makefile</t>
  </si>
  <si>
    <t>D-2</t>
  </si>
  <si>
    <t>Falta usar enums</t>
  </si>
  <si>
    <t>D-3</t>
  </si>
  <si>
    <t>Números mágicos</t>
  </si>
  <si>
    <t>D-4</t>
  </si>
  <si>
    <t>Falta programación defensiva en algunos campos</t>
  </si>
  <si>
    <t>D-100</t>
  </si>
  <si>
    <t>Código muy bn documentado</t>
  </si>
  <si>
    <t>D-101</t>
  </si>
  <si>
    <t>Código muy bn ordenado</t>
  </si>
  <si>
    <t>D-102</t>
  </si>
  <si>
    <t>Incluyeron excepciones</t>
  </si>
  <si>
    <t>E-1</t>
  </si>
  <si>
    <t>El porcentaje de los criterios podria superar el 100%</t>
  </si>
  <si>
    <t>E-2</t>
  </si>
  <si>
    <t>Que el id del acta sea el tamaño es problemático si se eliminan actas</t>
  </si>
  <si>
    <t>Participación en clase ( chats , preguntas en voz, mensajes, correos) - a abril 10 del 2021</t>
  </si>
  <si>
    <t>ExposicionEquipoC++
Febrero 2021</t>
  </si>
  <si>
    <t>https://github.com/idkwhattoputkk/Poo/tree/master/Proyecto_POO_1</t>
  </si>
  <si>
    <t>ajustaría la separacion entre criterio y su detallle.  Ajustaría la conexión entre las clases.</t>
  </si>
  <si>
    <t>Faltan funcionalidades en terminos de consultas. Buena separación de archivos en niveles</t>
  </si>
  <si>
    <t>EntregaBorrador</t>
  </si>
  <si>
    <t>Observaciones</t>
  </si>
  <si>
    <t>Ejercicio clases abstractas</t>
  </si>
  <si>
    <t>Ajustaría la separacion entre criterio y su detallle. Hay algunos métodos repetidos entre clases en el diseño</t>
  </si>
  <si>
    <t>Completas</t>
  </si>
  <si>
    <t>Faltan funcionalidades relacionadas con consulta de los datos principalmente. Se debe mejorar la utilización de los objetos</t>
  </si>
  <si>
    <t>No entrego</t>
  </si>
  <si>
    <t>Estudiante</t>
  </si>
  <si>
    <t>URL</t>
  </si>
  <si>
    <t>Column1</t>
  </si>
  <si>
    <t>https://github.com/Wembie/POO2021-1JEAL</t>
  </si>
  <si>
    <t>https://github.com/TheTenAreOne/POO2021_DCJ 
https://github.com/TheTenAreOne/POSGSOFT</t>
  </si>
  <si>
    <t>https://github.com/sebcc32/POO2021-1JSCC</t>
  </si>
  <si>
    <t>https://github.com/danielchamas/POO2021-1DRCR</t>
  </si>
  <si>
    <t>https://github.com/miguelcumbalaza/POO2021-1MACG</t>
  </si>
  <si>
    <t>https://github.com/juanjoseferna/POO2021-1JJFA</t>
  </si>
  <si>
    <t>https://github.com/santigamboa/POO2021-1SGO</t>
  </si>
  <si>
    <t>https://github.com/antoyneGG/POO2021-1FAGG</t>
  </si>
  <si>
    <t>https://github.com/jeanpaulgp4/POO2021-1JPGP</t>
  </si>
  <si>
    <t>https://github.com/Grisales266/POO2021-1SGZ</t>
  </si>
  <si>
    <t>https://github.com/iStevenGuerrero/POO2021-1CSGB</t>
  </si>
  <si>
    <t>https://github.com/FabianLedezma/POO2021-1FELL</t>
  </si>
  <si>
    <t>https://github.com/Laulin202/POO2021-LSLA</t>
  </si>
  <si>
    <t>https://github.com/EduardoLD0/POO2021-1AELD</t>
  </si>
  <si>
    <t>https://github.com/FelipePalacio293/POO2021-CFLP-</t>
  </si>
  <si>
    <t>no</t>
  </si>
  <si>
    <t>https://github.com/yonyPA59/POO-2021-YonyPea</t>
  </si>
  <si>
    <t>https://github.com/CristianRiascos/POO2021-1CDRR</t>
  </si>
  <si>
    <t>problemas</t>
  </si>
  <si>
    <t>https://github.com/Pinguill/POO2021-1JASE</t>
  </si>
  <si>
    <t>https://github.com/cristianTabares21/POO2021-1CCTP</t>
  </si>
  <si>
    <t>https://github.com/sebastiantq/POO2021-1STQ</t>
  </si>
  <si>
    <t>https://github.com/conlGotita-01/POO-2021</t>
  </si>
  <si>
    <t>https://github.com/idkwhattoputkk/Poo</t>
  </si>
  <si>
    <t>https://github.com/avelasquez0996/POO2021-1AVM/</t>
  </si>
  <si>
    <t>https://github.com/marimar33641/POO2021-1MDMVD</t>
  </si>
  <si>
    <t>Pinzon Cortes, Juan Sebastian</t>
  </si>
  <si>
    <t>https://github.com/EdinsonPedroza/POO2021-1ESPB</t>
  </si>
  <si>
    <t>Participación en clase ( chats , preguntas en voz, mensajes, correos) - a abril 11 del 2021 a mayo 2021</t>
  </si>
  <si>
    <t>Tema</t>
  </si>
  <si>
    <t>Título</t>
  </si>
  <si>
    <t>Intro</t>
  </si>
  <si>
    <t>Tesis</t>
  </si>
  <si>
    <t>Argumentos</t>
  </si>
  <si>
    <t>Conclusión</t>
  </si>
  <si>
    <t>Citas</t>
  </si>
  <si>
    <t>Redaccion</t>
  </si>
  <si>
    <t>Puntuación</t>
  </si>
  <si>
    <t>Ortografía</t>
  </si>
  <si>
    <t>Formato</t>
  </si>
  <si>
    <t>Penalizacion No entrega borrador</t>
  </si>
  <si>
    <t>Ley de Emprendimiento</t>
  </si>
  <si>
    <t>Transformación digital</t>
  </si>
  <si>
    <t>NO ENTREGÓ</t>
  </si>
  <si>
    <t>Tendencias de Tecnología</t>
  </si>
  <si>
    <t>E-Waste</t>
  </si>
  <si>
    <t>Economía Naranja</t>
  </si>
  <si>
    <t>Wembie, tu texto es muy ventajoso para informar sobre la ley, junto sus posturas y desventajas, aunque no de forma tan reduntante en su inicio. Hiciste un buen trabajo en condensar el contenido. Aunque te basaste netamente del material, me hubiera gustado que te respaldaras con más citas de información.</t>
  </si>
  <si>
    <t xml:space="preserve">Daniel presentaste múltiples argumentos para recalcar tu postura, lo cual es bueno y te entrega validez, pero recuerda darles soposte con datos o estudios de otros.
Aunque realizas citas, no encuentro sus fuentes. </t>
  </si>
  <si>
    <t xml:space="preserve">Daniel el texto fue muy abundante de información, pero hubiera sido aún más interesante si hubieras planteado una postura propia y haberla discutido.
Recuerda también pulir la ortografía, así no se perderán ideas. </t>
  </si>
  <si>
    <t>Miguel tuviste uno que otro error ortográfico, sin embargo, tuviste referencias oportundas durante cada intervención que enriquecieron el texto. Me hubiera gustado que te involucraras más en la conclusión en lugar de adherirte solo a las fuentes.</t>
  </si>
  <si>
    <t>Juan fue un buen texto en general, aunque algunos planteamientos se hicieron repetitivos a medida que avanzabas. Una forma de mejorar esto es aumentando el número de  referencias y citas pues así tienes más material con el que trabajar el tema.</t>
  </si>
  <si>
    <t>Muy buen texto y uso del lenguaje para dar a entender tus ideas. Una baja mínima por exceder el maáximo de palabras. Sin embargo, ¡felicidades, sigue así!</t>
  </si>
  <si>
    <t>Fabian el contenido de tu texto fue pertinente al presentar una postura sobre el e-waste. No obstante, se presentan dificultades con la estructura de los párrafos y  repetitivos errores ortográficos. Por ejemplo, más o mas, pues tienen usos distintos y llega a afectar la claridad de tus ideas.</t>
  </si>
  <si>
    <t xml:space="preserve">Jean tuviste un ensayo que se sostuvo en los requerimientos planteados, aunque no haya cumplido el mínimo de palabras. Si algunas ideas se sintieron repetitivas, la solución hubiera sido incluir tu propia opinión, siendo sustentada por planteamientos referenciados similares. </t>
  </si>
  <si>
    <t>Santiago tuviste una naturalidad muy buena al expresar tus ideas, estando en el límite de la formalidad y la propia expresión del autor. Hay bajas mínimas por el largo de los párrafos y sobrepasar el límite de palabras, pero muy buen trabajo.</t>
  </si>
  <si>
    <t>Un buen texto en general con la temática del e-waste; siendo un tema tan rico, sobrepasaste la extensión de palabras establecida. Por la misma razón la longitud de los parrafos hacía dificil su lectura, pero el contenido era relevante la lo que se buscaba sustentar.</t>
  </si>
  <si>
    <t>Fabian me hizo falta más participación de tu parte en los argumentos, por lo demás tuviste muy buenos puntos que resaltaron a lo largo de tu ensayo.</t>
  </si>
  <si>
    <t xml:space="preserve">Laura tuviste un ensayo muy organizado y fácil de digerir, me faltó leer un poco más de tu punto de vista pues así el ensayo se abre a la discusión. </t>
  </si>
  <si>
    <t xml:space="preserve">Andrés tuviste un buen ensayo. El final se vuelve algo reduntante a las ideas propuestas en el inicio; recuerda intentar ofrecer soluciones, opiniones propias, o dejarlo más abierto para que el lector pueda sentirse aún más interesado con tu propuesta. </t>
  </si>
  <si>
    <t>Carlos muy buen trabajo. Aunque fue muy rico en información, me hizo falta que especificaras un más poco tus propios pensamientos.</t>
  </si>
  <si>
    <t xml:space="preserve">Edison la extensión del texto no cumple el mínimo ni tiene un formato concreto. El título se vuelve muy abierto y no puedo encontrar tu punto de vista en el. Los repetitivos errores de ortografía y redacción hacen que sea algo dificil de leer. Gran parte de los argumentos no están soportados o se vuelven repetitivos, por lo que te aconsejo revisar las ideas que presentes. Si tienes una dificultad, no dudes en avisarme o recurrir a los centros de la universidad.   
</t>
  </si>
  <si>
    <t>Juan tuviste un muy buen ensayo, recuerda que se necesita la inclusión de citas para soportar tus argumentos. Eso te hará mucho más creible.</t>
  </si>
  <si>
    <t xml:space="preserve">Juan tuviste un texto muy completo e interesante de leer, pero su nota bajó un poco por exceder la extensión de palabras. Aunque los títulos eran interesantes, ofrecían una extensión del contenido tan larga que no llegaba a unificar el texto del todo. Muy buen trabajo.
</t>
  </si>
  <si>
    <t>Muy buen texto, no tengo más comentarios que felicitarte por cómo abordaste el tema. ¡Felicidades! Hay una leve penalización por no tener nombre dentro del documento.</t>
  </si>
  <si>
    <t xml:space="preserve">Johann me alegra que te hayas arriesgado a un tema que abarca tantas cosas y es básicamente nuestro futuro. Sin embargo, el objetivo principal era  que tus ideas interactuaran con dichas tendencias. El formato que escogiste y algunos datos hicieron del ensayo más informativo que de debate. Además, algunas afirmaciones que realizas deberían de estar acompañadas por otros autores que puedan soportarlas. 
</t>
  </si>
  <si>
    <t xml:space="preserve">Joan tuviste puntos muy buenos de manera general. Estoy segura que con un lenguaje más apegado en el contexto del ensayo y con una estructura más sólida a la hora de presentar tus ideas hubieras resaltado las ideas importantes que remarcaste sobre el e-waste. 
</t>
  </si>
  <si>
    <t xml:space="preserve">Santiago, un muy buen trabajo en cada áspecto posible. Me alegra que le hayas dedicado tiempo a pulirlo pues se refleja en el resultado en general. Lastimosamente, tuve que rebajarte por exceder el límite de palabras, pero que eso no te desmotive a seguir escribiendo ensayos con alta calidad. 
</t>
  </si>
  <si>
    <t xml:space="preserve">Cristian tú introducción, tesis y argumentos cumplieron a la perfección los contenidos que se buscaban en el ensayp. No obstante, creo que la emoción te llevó a superar el límite de palabras que teníamos, lo cual rebajó la nota. Te aconsejo revisar las tildes pues sin ellas se cambiaba el significado de algunas oraciones.
</t>
  </si>
  <si>
    <t xml:space="preserve">Sebastián tu título fue muy llamativo y a lo largo del texto soportaste todo lo que prometiste al inicio. La extensión de palabras fue mayor al límite establecido, lo cual te bajó algunos puntos. En próximas ocasiones, te aconsejo no realizar párrafos tan extensos para separar mejor las ideas y no perder al lector.
</t>
  </si>
  <si>
    <t xml:space="preserve">Joan se nota que te interesó el tema por la forma en que lo abordaste, incluyendo su impacto. Aunque marcaste citas al final, me hubiera gustado que pusieras en qué argumentos las utilizaste pues les da más credibilidad a las ideas. Que no hubiera portada te bajó unos criterios, al igual que la extensión de algunos parrafos y errores de cohesión, pero son detalles que puedes mejorar en futuros ensayos.
</t>
  </si>
  <si>
    <t xml:space="preserve">Andrés tuviste un ensayo muy completo al abordar el tema seleccionado. Sin embargo, a veces era dificil diferenciar las ideas tomadas de otras fuentes de las tuyas. Estoy segura que puedes hacerte resaltar mucho más, ofreciendo un carácter tanto de de discusión como informativo, en futuros trabajos.
</t>
  </si>
  <si>
    <t xml:space="preserve">Un ensayo muy bueno en general Maria del Mar, usaste citas pertinentes que apoyaran tu tésis y no dejaste que estas opacaran tus propias ideas. Lo único a tener en cuenta es la extensión de palabras, que fue mayor al límite, y leves errores de puntuación. 
</t>
  </si>
  <si>
    <t>Diagrama de clases ajustado</t>
  </si>
  <si>
    <t>pendiente</t>
  </si>
  <si>
    <t>Actividad gon$sino</t>
  </si>
  <si>
    <t>Otra actividad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</si>
</sst>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15">
    <font>
      <sz val="11"/>
      <color theme="1"/>
      <name val="Calibri"/>
      <family val="2"/>
      <scheme val="minor"/>
    </font>
    <font>
      <sz val="11"/>
      <color rgb="FF000000"/>
      <name val="SansSerif"/>
      <family val="2"/>
    </font>
    <font>
      <sz val="10"/>
      <color rgb="FF000000"/>
      <name val="SansSerif"/>
      <family val="2"/>
    </font>
    <font>
      <b/>
      <sz val="11"/>
      <color theme="1"/>
      <name val="Calibri"/>
      <family val="2"/>
      <scheme val="minor"/>
    </font>
    <font>
      <sz val="10"/>
      <color theme="1"/>
      <name val="Calibri"/>
      <family val="2"/>
      <scheme val="minor"/>
    </font>
    <font>
      <sz val="9"/>
      <color theme="1"/>
      <name val="Calibri"/>
      <family val="2"/>
      <scheme val="minor"/>
    </font>
    <font>
      <b/>
      <sz val="9"/>
      <color theme="1"/>
      <name val="Calibri"/>
      <family val="2"/>
      <scheme val="minor"/>
    </font>
    <font>
      <u/>
      <sz val="11"/>
      <color theme="10"/>
      <name val="Calibri"/>
      <family val="2"/>
      <scheme val="minor"/>
    </font>
    <font>
      <b/>
      <sz val="10"/>
      <color theme="1"/>
      <name val="Arial"/>
      <family val="2"/>
    </font>
    <font>
      <b/>
      <sz val="11"/>
      <color theme="1"/>
      <name val="Arial"/>
      <family val="2"/>
    </font>
    <font>
      <sz val="10"/>
      <color theme="1"/>
      <name val="Arial"/>
      <family val="2"/>
    </font>
    <font>
      <b/>
      <sz val="12"/>
      <color theme="1"/>
      <name val="Arial"/>
      <family val="2"/>
    </font>
    <font>
      <sz val="8"/>
      <name val="Calibri"/>
      <family val="2"/>
      <scheme val="minor"/>
    </font>
    <font>
      <sz val="11"/>
      <color theme="1"/>
      <name val="Calibri"/>
      <family val="2"/>
      <scheme val="minor"/>
    </font>
    <font>
      <sz val="12"/>
      <color theme="1"/>
      <name val="Arial"/>
      <family val="2"/>
    </font>
  </fonts>
  <fills count="7">
    <fill>
      <patternFill patternType="none"/>
    </fill>
    <fill>
      <patternFill patternType="gray125"/>
    </fill>
    <fill>
      <patternFill patternType="none"/>
    </fill>
    <fill>
      <patternFill patternType="none"/>
    </fill>
    <fill>
      <patternFill patternType="solid">
        <fgColor theme="0" tint="-0.14999847407452621"/>
        <bgColor indexed="64"/>
      </patternFill>
    </fill>
    <fill>
      <patternFill patternType="solid">
        <fgColor theme="5" tint="0.59999389629810485"/>
        <bgColor indexed="64"/>
      </patternFill>
    </fill>
    <fill>
      <patternFill patternType="solid">
        <fgColor rgb="FFFFFF00"/>
        <bgColor indexed="64"/>
      </patternFill>
    </fill>
  </fills>
  <borders count="6">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theme="6" tint="0.39997558519241921"/>
      </left>
      <right style="thin">
        <color theme="6" tint="0.39997558519241921"/>
      </right>
      <top style="thin">
        <color theme="6" tint="0.39997558519241921"/>
      </top>
      <bottom style="thin">
        <color theme="6" tint="0.39997558519241921"/>
      </bottom>
      <diagonal/>
    </border>
    <border>
      <left style="thin">
        <color theme="6" tint="0.39997558519241921"/>
      </left>
      <right style="thin">
        <color theme="6" tint="0.39997558519241921"/>
      </right>
      <top/>
      <bottom/>
      <diagonal/>
    </border>
  </borders>
  <cellStyleXfs count="4">
    <xf numFmtId="0" fontId="0" fillId="0" borderId="0"/>
    <xf numFmtId="0" fontId="7" fillId="0" borderId="0" applyNumberFormat="0" applyFill="0" applyBorder="0" applyAlignment="0" applyProtection="0"/>
    <xf numFmtId="0" fontId="13" fillId="3" borderId="1"/>
    <xf numFmtId="0" fontId="7" fillId="3" borderId="1" applyNumberFormat="0" applyFill="0" applyBorder="0" applyAlignment="0" applyProtection="0"/>
  </cellStyleXfs>
  <cellXfs count="53">
    <xf numFmtId="0" fontId="0" fillId="0" borderId="0" xfId="0"/>
    <xf numFmtId="0" fontId="1" fillId="2" borderId="2" xfId="0" applyNumberFormat="1" applyFont="1" applyFill="1" applyBorder="1" applyAlignment="1" applyProtection="1">
      <alignment horizontal="center" vertical="center" wrapText="1"/>
    </xf>
    <xf numFmtId="0" fontId="2" fillId="3" borderId="3" xfId="0" applyNumberFormat="1" applyFont="1" applyFill="1" applyBorder="1" applyAlignment="1" applyProtection="1">
      <alignment horizontal="left" vertical="center" wrapText="1"/>
    </xf>
    <xf numFmtId="0" fontId="0" fillId="0" borderId="0" xfId="0" applyAlignment="1">
      <alignment wrapText="1"/>
    </xf>
    <xf numFmtId="0" fontId="0" fillId="0" borderId="0" xfId="0" applyAlignment="1">
      <alignment horizontal="center" vertical="center" wrapText="1"/>
    </xf>
    <xf numFmtId="0" fontId="5" fillId="0" borderId="0" xfId="0" applyFont="1" applyAlignment="1">
      <alignment horizontal="center" vertical="center"/>
    </xf>
    <xf numFmtId="0" fontId="6" fillId="0" borderId="0" xfId="0" applyFont="1" applyAlignment="1">
      <alignment horizontal="center" vertical="center" wrapText="1"/>
    </xf>
    <xf numFmtId="0" fontId="0" fillId="0" borderId="0" xfId="0" applyAlignment="1">
      <alignment horizontal="center" vertical="center"/>
    </xf>
    <xf numFmtId="0" fontId="0" fillId="0" borderId="0" xfId="0" applyFill="1"/>
    <xf numFmtId="0" fontId="4" fillId="0" borderId="0" xfId="0" applyFont="1" applyFill="1" applyAlignment="1">
      <alignment horizontal="center" vertical="center" wrapText="1"/>
    </xf>
    <xf numFmtId="0" fontId="0" fillId="0" borderId="0" xfId="0" applyFill="1" applyAlignment="1">
      <alignment horizontal="center" vertical="center"/>
    </xf>
    <xf numFmtId="0" fontId="0" fillId="0" borderId="0" xfId="0" applyFill="1" applyAlignment="1">
      <alignment wrapText="1"/>
    </xf>
    <xf numFmtId="0" fontId="0" fillId="0" borderId="0" xfId="0" applyFill="1" applyAlignment="1">
      <alignment horizontal="center" vertical="center" wrapText="1"/>
    </xf>
    <xf numFmtId="0" fontId="3" fillId="0" borderId="0" xfId="0" applyFont="1" applyFill="1" applyAlignment="1">
      <alignment horizontal="center" vertical="center"/>
    </xf>
    <xf numFmtId="0" fontId="8" fillId="0" borderId="4" xfId="0" applyFont="1" applyFill="1" applyBorder="1" applyAlignment="1">
      <alignment horizontal="center" vertical="center" wrapText="1"/>
    </xf>
    <xf numFmtId="0" fontId="9" fillId="0" borderId="4" xfId="0" applyFont="1" applyFill="1" applyBorder="1" applyAlignment="1">
      <alignment horizontal="center" vertical="center"/>
    </xf>
    <xf numFmtId="0" fontId="9" fillId="0" borderId="4" xfId="0" applyFont="1" applyFill="1" applyBorder="1" applyAlignment="1">
      <alignment horizontal="center" vertical="center" wrapText="1"/>
    </xf>
    <xf numFmtId="0" fontId="9" fillId="0" borderId="1" xfId="0" applyFont="1" applyFill="1" applyBorder="1" applyAlignment="1">
      <alignment horizontal="center" vertical="center" wrapText="1"/>
    </xf>
    <xf numFmtId="0" fontId="3" fillId="0" borderId="0" xfId="0" applyFont="1" applyFill="1" applyAlignment="1">
      <alignment horizontal="center" vertical="center" wrapText="1"/>
    </xf>
    <xf numFmtId="0" fontId="0" fillId="0" borderId="0" xfId="0" applyFill="1" applyAlignment="1">
      <alignment vertical="center"/>
    </xf>
    <xf numFmtId="0" fontId="1" fillId="0" borderId="2" xfId="0" applyNumberFormat="1" applyFont="1" applyFill="1" applyBorder="1" applyAlignment="1" applyProtection="1">
      <alignment horizontal="center" vertical="center" wrapText="1"/>
    </xf>
    <xf numFmtId="0" fontId="10" fillId="0" borderId="4" xfId="0" applyFont="1" applyFill="1" applyBorder="1" applyAlignment="1">
      <alignment horizontal="center" vertical="center" wrapText="1"/>
    </xf>
    <xf numFmtId="0" fontId="7" fillId="0" borderId="0" xfId="1" applyFill="1" applyAlignment="1">
      <alignment horizontal="center" vertical="center" wrapText="1"/>
    </xf>
    <xf numFmtId="0" fontId="0" fillId="0" borderId="1" xfId="0" applyFill="1" applyBorder="1" applyAlignment="1">
      <alignment horizontal="center" vertical="center"/>
    </xf>
    <xf numFmtId="0" fontId="0" fillId="0" borderId="1" xfId="0" applyFill="1" applyBorder="1" applyAlignment="1">
      <alignment horizontal="center" vertical="center" wrapText="1"/>
    </xf>
    <xf numFmtId="0" fontId="7" fillId="0" borderId="1" xfId="1" applyFill="1" applyBorder="1" applyAlignment="1">
      <alignment horizontal="center" vertical="center" wrapText="1"/>
    </xf>
    <xf numFmtId="0" fontId="11" fillId="0" borderId="1" xfId="0" applyFont="1" applyFill="1" applyBorder="1" applyAlignment="1">
      <alignment horizontal="center" vertical="center"/>
    </xf>
    <xf numFmtId="0" fontId="11" fillId="0" borderId="1" xfId="0" applyFont="1" applyFill="1" applyBorder="1" applyAlignment="1">
      <alignment horizontal="center" wrapText="1"/>
    </xf>
    <xf numFmtId="0" fontId="11" fillId="0" borderId="1" xfId="0" applyFont="1" applyFill="1" applyBorder="1" applyAlignment="1">
      <alignment horizontal="center" vertical="center" wrapText="1"/>
    </xf>
    <xf numFmtId="0" fontId="0" fillId="0" borderId="0" xfId="0" applyAlignment="1">
      <alignment horizontal="center"/>
    </xf>
    <xf numFmtId="0" fontId="6" fillId="0" borderId="0" xfId="0" applyFont="1" applyAlignment="1">
      <alignment horizontal="center" vertical="center"/>
    </xf>
    <xf numFmtId="9" fontId="5" fillId="0" borderId="0" xfId="0" applyNumberFormat="1" applyFont="1" applyAlignment="1">
      <alignment horizontal="center" vertical="center"/>
    </xf>
    <xf numFmtId="0" fontId="8" fillId="4" borderId="4" xfId="0" applyFont="1" applyFill="1" applyBorder="1" applyAlignment="1">
      <alignment horizontal="center" vertical="center" wrapText="1"/>
    </xf>
    <xf numFmtId="0" fontId="0" fillId="4" borderId="0" xfId="0" applyFill="1" applyAlignment="1">
      <alignment horizontal="center" vertical="center" wrapText="1"/>
    </xf>
    <xf numFmtId="164" fontId="0" fillId="0" borderId="0" xfId="0" applyNumberFormat="1" applyFill="1" applyAlignment="1">
      <alignment horizontal="center" vertical="center"/>
    </xf>
    <xf numFmtId="164" fontId="0" fillId="0" borderId="0" xfId="0" applyNumberFormat="1" applyFill="1" applyAlignment="1">
      <alignment horizontal="center" vertical="center" wrapText="1"/>
    </xf>
    <xf numFmtId="0" fontId="14" fillId="3" borderId="1" xfId="2" applyFont="1" applyAlignment="1">
      <alignment horizontal="center" vertical="center"/>
    </xf>
    <xf numFmtId="0" fontId="14" fillId="3" borderId="1" xfId="2" applyFont="1"/>
    <xf numFmtId="0" fontId="13" fillId="3" borderId="1" xfId="2"/>
    <xf numFmtId="0" fontId="13" fillId="3" borderId="1" xfId="2" applyAlignment="1">
      <alignment horizontal="center" vertical="center"/>
    </xf>
    <xf numFmtId="0" fontId="7" fillId="3" borderId="1" xfId="3" applyAlignment="1">
      <alignment horizontal="center" vertical="center" wrapText="1"/>
    </xf>
    <xf numFmtId="0" fontId="7" fillId="3" borderId="1" xfId="3" applyAlignment="1">
      <alignment horizontal="center" vertical="center"/>
    </xf>
    <xf numFmtId="0" fontId="7" fillId="3" borderId="1" xfId="1" applyFill="1" applyBorder="1" applyAlignment="1">
      <alignment horizontal="center" vertical="center"/>
    </xf>
    <xf numFmtId="164" fontId="0" fillId="0" borderId="0" xfId="0" applyNumberFormat="1" applyAlignment="1">
      <alignment horizontal="center" vertical="center"/>
    </xf>
    <xf numFmtId="0" fontId="10" fillId="4" borderId="4" xfId="0" applyFont="1" applyFill="1" applyBorder="1" applyAlignment="1">
      <alignment horizontal="center" vertical="center" wrapText="1"/>
    </xf>
    <xf numFmtId="0" fontId="1" fillId="0" borderId="2" xfId="0" applyFont="1" applyBorder="1" applyAlignment="1">
      <alignment horizontal="center" vertical="center" wrapText="1"/>
    </xf>
    <xf numFmtId="0" fontId="10" fillId="0" borderId="4" xfId="0" applyFont="1" applyBorder="1" applyAlignment="1">
      <alignment horizontal="center" vertical="center" wrapText="1"/>
    </xf>
    <xf numFmtId="0" fontId="10" fillId="4" borderId="5" xfId="0" applyFont="1" applyFill="1" applyBorder="1" applyAlignment="1">
      <alignment horizontal="center" vertical="center" wrapText="1"/>
    </xf>
    <xf numFmtId="0" fontId="0" fillId="0" borderId="0" xfId="0" applyAlignment="1">
      <alignment horizontal="left" vertical="center" wrapText="1"/>
    </xf>
    <xf numFmtId="0" fontId="0" fillId="5" borderId="0" xfId="0" applyFill="1" applyAlignment="1">
      <alignment wrapText="1"/>
    </xf>
    <xf numFmtId="0" fontId="0" fillId="5" borderId="0" xfId="0" applyFill="1" applyAlignment="1">
      <alignment horizontal="center" vertical="center"/>
    </xf>
    <xf numFmtId="0" fontId="3" fillId="0" borderId="0" xfId="0" applyFont="1" applyAlignment="1">
      <alignment horizontal="center" vertical="center"/>
    </xf>
    <xf numFmtId="0" fontId="0" fillId="6" borderId="0" xfId="0" applyFill="1" applyAlignment="1">
      <alignment horizontal="center" vertical="center"/>
    </xf>
  </cellXfs>
  <cellStyles count="4">
    <cellStyle name="Hyperlink" xfId="1" builtinId="8"/>
    <cellStyle name="Hyperlink 2" xfId="3" xr:uid="{E5DBA05A-8B2F-40F7-A6DC-FA080DF5D2AB}"/>
    <cellStyle name="Normal" xfId="0" builtinId="0"/>
    <cellStyle name="Normal 2" xfId="2" xr:uid="{44B3F962-8285-4468-984E-CF3E64F748D9}"/>
  </cellStyles>
  <dxfs count="26">
    <dxf>
      <fill>
        <patternFill>
          <bgColor theme="0" tint="-4.9989318521683403E-2"/>
        </patternFill>
      </fill>
    </dxf>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alignment horizontal="center" vertical="center" textRotation="0" indent="0" justifyLastLine="0" shrinkToFit="0" readingOrder="0"/>
    </dxf>
    <dxf>
      <font>
        <strike val="0"/>
        <outline val="0"/>
        <shadow val="0"/>
        <u val="none"/>
        <vertAlign val="baseline"/>
        <sz val="12"/>
        <color theme="1"/>
        <name val="Arial"/>
        <family val="2"/>
        <scheme val="none"/>
      </font>
      <alignment horizontal="center" vertical="center" textRotation="0" wrapText="0" indent="0" justifyLastLine="0" shrinkToFit="0" readingOrder="0"/>
    </dxf>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center" vertical="center" textRotation="0" wrapText="1" indent="0" justifyLastLine="0" shrinkToFit="0" readingOrder="0"/>
      <border diagonalUp="0" diagonalDown="0" outline="0">
        <left style="thin">
          <color theme="6" tint="0.39997558519241921"/>
        </left>
        <right/>
        <top style="thin">
          <color theme="6" tint="0.39997558519241921"/>
        </top>
        <bottom style="thin">
          <color theme="6" tint="0.39997558519241921"/>
        </bottom>
      </border>
    </dxf>
    <dxf>
      <fill>
        <patternFill patternType="none">
          <fgColor indexed="64"/>
          <bgColor auto="1"/>
        </patternFill>
      </fill>
    </dxf>
    <dxf>
      <font>
        <b/>
        <i val="0"/>
        <strike val="0"/>
        <condense val="0"/>
        <extend val="0"/>
        <outline val="0"/>
        <shadow val="0"/>
        <u val="none"/>
        <vertAlign val="baseline"/>
        <sz val="11"/>
        <color theme="1"/>
        <name val="Calibri"/>
        <family val="2"/>
        <scheme val="minor"/>
      </font>
      <fill>
        <patternFill patternType="none">
          <fgColor indexed="64"/>
          <bgColor auto="1"/>
        </patternFill>
      </fill>
      <alignment horizontal="center" vertical="bottom" textRotation="0" wrapText="0" indent="0" justifyLastLine="0" shrinkToFit="0" readingOrder="0"/>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10</xdr:row>
      <xdr:rowOff>0</xdr:rowOff>
    </xdr:from>
    <xdr:to>
      <xdr:col>1</xdr:col>
      <xdr:colOff>2988873</xdr:colOff>
      <xdr:row>10</xdr:row>
      <xdr:rowOff>1901296</xdr:rowOff>
    </xdr:to>
    <xdr:pic>
      <xdr:nvPicPr>
        <xdr:cNvPr id="2" name="Picture 1">
          <a:extLst>
            <a:ext uri="{FF2B5EF4-FFF2-40B4-BE49-F238E27FC236}">
              <a16:creationId xmlns:a16="http://schemas.microsoft.com/office/drawing/2014/main" id="{FE43FC8A-3C5F-4C1C-8F89-560993B153F5}"/>
            </a:ext>
          </a:extLst>
        </xdr:cNvPr>
        <xdr:cNvPicPr>
          <a:picLocks noChangeAspect="1"/>
        </xdr:cNvPicPr>
      </xdr:nvPicPr>
      <xdr:blipFill>
        <a:blip xmlns:r="http://schemas.openxmlformats.org/officeDocument/2006/relationships" r:embed="rId1"/>
        <a:stretch>
          <a:fillRect/>
        </a:stretch>
      </xdr:blipFill>
      <xdr:spPr>
        <a:xfrm>
          <a:off x="590551" y="17230725"/>
          <a:ext cx="2988872" cy="1901296"/>
        </a:xfrm>
        <a:prstGeom prst="rect">
          <a:avLst/>
        </a:prstGeom>
      </xdr:spPr>
    </xdr:pic>
    <xdr:clientData/>
  </xdr:twoCellAnchor>
  <xdr:twoCellAnchor editAs="oneCell">
    <xdr:from>
      <xdr:col>1</xdr:col>
      <xdr:colOff>674687</xdr:colOff>
      <xdr:row>31</xdr:row>
      <xdr:rowOff>119062</xdr:rowOff>
    </xdr:from>
    <xdr:to>
      <xdr:col>1</xdr:col>
      <xdr:colOff>2873219</xdr:colOff>
      <xdr:row>31</xdr:row>
      <xdr:rowOff>1368954</xdr:rowOff>
    </xdr:to>
    <xdr:pic>
      <xdr:nvPicPr>
        <xdr:cNvPr id="3" name="Picture 2">
          <a:extLst>
            <a:ext uri="{FF2B5EF4-FFF2-40B4-BE49-F238E27FC236}">
              <a16:creationId xmlns:a16="http://schemas.microsoft.com/office/drawing/2014/main" id="{91757147-1671-44F2-B574-F9852F75B368}"/>
            </a:ext>
          </a:extLst>
        </xdr:cNvPr>
        <xdr:cNvPicPr>
          <a:picLocks noChangeAspect="1"/>
        </xdr:cNvPicPr>
      </xdr:nvPicPr>
      <xdr:blipFill>
        <a:blip xmlns:r="http://schemas.openxmlformats.org/officeDocument/2006/relationships" r:embed="rId2"/>
        <a:stretch>
          <a:fillRect/>
        </a:stretch>
      </xdr:blipFill>
      <xdr:spPr>
        <a:xfrm>
          <a:off x="1265237" y="59888437"/>
          <a:ext cx="2198532" cy="1249892"/>
        </a:xfrm>
        <a:prstGeom prst="rect">
          <a:avLst/>
        </a:prstGeom>
      </xdr:spPr>
    </xdr:pic>
    <xdr:clientData/>
  </xdr:twoCellAnchor>
  <xdr:twoCellAnchor editAs="oneCell">
    <xdr:from>
      <xdr:col>1</xdr:col>
      <xdr:colOff>238125</xdr:colOff>
      <xdr:row>6</xdr:row>
      <xdr:rowOff>304270</xdr:rowOff>
    </xdr:from>
    <xdr:to>
      <xdr:col>1</xdr:col>
      <xdr:colOff>2758017</xdr:colOff>
      <xdr:row>6</xdr:row>
      <xdr:rowOff>1812395</xdr:rowOff>
    </xdr:to>
    <xdr:pic>
      <xdr:nvPicPr>
        <xdr:cNvPr id="4" name="Picture 3">
          <a:extLst>
            <a:ext uri="{FF2B5EF4-FFF2-40B4-BE49-F238E27FC236}">
              <a16:creationId xmlns:a16="http://schemas.microsoft.com/office/drawing/2014/main" id="{943CFA63-130F-4990-8296-090437B72860}"/>
            </a:ext>
          </a:extLst>
        </xdr:cNvPr>
        <xdr:cNvPicPr>
          <a:picLocks noChangeAspect="1"/>
        </xdr:cNvPicPr>
      </xdr:nvPicPr>
      <xdr:blipFill>
        <a:blip xmlns:r="http://schemas.openxmlformats.org/officeDocument/2006/relationships" r:embed="rId3"/>
        <a:stretch>
          <a:fillRect/>
        </a:stretch>
      </xdr:blipFill>
      <xdr:spPr>
        <a:xfrm>
          <a:off x="828675" y="8038570"/>
          <a:ext cx="2519892" cy="1508125"/>
        </a:xfrm>
        <a:prstGeom prst="rect">
          <a:avLst/>
        </a:prstGeom>
      </xdr:spPr>
    </xdr:pic>
    <xdr:clientData/>
  </xdr:twoCellAnchor>
  <xdr:twoCellAnchor editAs="oneCell">
    <xdr:from>
      <xdr:col>1</xdr:col>
      <xdr:colOff>318348</xdr:colOff>
      <xdr:row>16</xdr:row>
      <xdr:rowOff>383646</xdr:rowOff>
    </xdr:from>
    <xdr:to>
      <xdr:col>1</xdr:col>
      <xdr:colOff>3081436</xdr:colOff>
      <xdr:row>16</xdr:row>
      <xdr:rowOff>1921404</xdr:rowOff>
    </xdr:to>
    <xdr:pic>
      <xdr:nvPicPr>
        <xdr:cNvPr id="5" name="Picture 4">
          <a:extLst>
            <a:ext uri="{FF2B5EF4-FFF2-40B4-BE49-F238E27FC236}">
              <a16:creationId xmlns:a16="http://schemas.microsoft.com/office/drawing/2014/main" id="{8194012A-84D1-44A7-B7F2-48D4140466F0}"/>
            </a:ext>
          </a:extLst>
        </xdr:cNvPr>
        <xdr:cNvPicPr>
          <a:picLocks noChangeAspect="1"/>
        </xdr:cNvPicPr>
      </xdr:nvPicPr>
      <xdr:blipFill>
        <a:blip xmlns:r="http://schemas.openxmlformats.org/officeDocument/2006/relationships" r:embed="rId4"/>
        <a:stretch>
          <a:fillRect/>
        </a:stretch>
      </xdr:blipFill>
      <xdr:spPr>
        <a:xfrm>
          <a:off x="908898" y="30577896"/>
          <a:ext cx="2763088" cy="1537758"/>
        </a:xfrm>
        <a:prstGeom prst="rect">
          <a:avLst/>
        </a:prstGeom>
      </xdr:spPr>
    </xdr:pic>
    <xdr:clientData/>
  </xdr:twoCellAnchor>
  <xdr:twoCellAnchor editAs="oneCell">
    <xdr:from>
      <xdr:col>1</xdr:col>
      <xdr:colOff>0</xdr:colOff>
      <xdr:row>13</xdr:row>
      <xdr:rowOff>1</xdr:rowOff>
    </xdr:from>
    <xdr:to>
      <xdr:col>1</xdr:col>
      <xdr:colOff>3103435</xdr:colOff>
      <xdr:row>13</xdr:row>
      <xdr:rowOff>1769006</xdr:rowOff>
    </xdr:to>
    <xdr:pic>
      <xdr:nvPicPr>
        <xdr:cNvPr id="6" name="Picture 5">
          <a:extLst>
            <a:ext uri="{FF2B5EF4-FFF2-40B4-BE49-F238E27FC236}">
              <a16:creationId xmlns:a16="http://schemas.microsoft.com/office/drawing/2014/main" id="{553C5C30-D9B8-4C43-BA08-B5485E532DEE}"/>
            </a:ext>
          </a:extLst>
        </xdr:cNvPr>
        <xdr:cNvPicPr>
          <a:picLocks noChangeAspect="1"/>
        </xdr:cNvPicPr>
      </xdr:nvPicPr>
      <xdr:blipFill>
        <a:blip xmlns:r="http://schemas.openxmlformats.org/officeDocument/2006/relationships" r:embed="rId5"/>
        <a:stretch>
          <a:fillRect/>
        </a:stretch>
      </xdr:blipFill>
      <xdr:spPr>
        <a:xfrm>
          <a:off x="590550" y="23841076"/>
          <a:ext cx="3103435" cy="1769005"/>
        </a:xfrm>
        <a:prstGeom prst="rect">
          <a:avLst/>
        </a:prstGeom>
      </xdr:spPr>
    </xdr:pic>
    <xdr:clientData/>
  </xdr:twoCellAnchor>
  <xdr:twoCellAnchor editAs="oneCell">
    <xdr:from>
      <xdr:col>1</xdr:col>
      <xdr:colOff>238125</xdr:colOff>
      <xdr:row>4</xdr:row>
      <xdr:rowOff>158751</xdr:rowOff>
    </xdr:from>
    <xdr:to>
      <xdr:col>1</xdr:col>
      <xdr:colOff>2834216</xdr:colOff>
      <xdr:row>4</xdr:row>
      <xdr:rowOff>1710529</xdr:rowOff>
    </xdr:to>
    <xdr:pic>
      <xdr:nvPicPr>
        <xdr:cNvPr id="7" name="Picture 6">
          <a:extLst>
            <a:ext uri="{FF2B5EF4-FFF2-40B4-BE49-F238E27FC236}">
              <a16:creationId xmlns:a16="http://schemas.microsoft.com/office/drawing/2014/main" id="{683E4156-174F-43ED-8663-7E754A67055F}"/>
            </a:ext>
          </a:extLst>
        </xdr:cNvPr>
        <xdr:cNvPicPr>
          <a:picLocks noChangeAspect="1"/>
        </xdr:cNvPicPr>
      </xdr:nvPicPr>
      <xdr:blipFill>
        <a:blip xmlns:r="http://schemas.openxmlformats.org/officeDocument/2006/relationships" r:embed="rId6"/>
        <a:stretch>
          <a:fillRect/>
        </a:stretch>
      </xdr:blipFill>
      <xdr:spPr>
        <a:xfrm>
          <a:off x="828675" y="5054601"/>
          <a:ext cx="2596091" cy="1551778"/>
        </a:xfrm>
        <a:prstGeom prst="rect">
          <a:avLst/>
        </a:prstGeom>
      </xdr:spPr>
    </xdr:pic>
    <xdr:clientData/>
  </xdr:twoCellAnchor>
  <xdr:twoCellAnchor editAs="oneCell">
    <xdr:from>
      <xdr:col>1</xdr:col>
      <xdr:colOff>1</xdr:colOff>
      <xdr:row>9</xdr:row>
      <xdr:rowOff>1</xdr:rowOff>
    </xdr:from>
    <xdr:to>
      <xdr:col>1</xdr:col>
      <xdr:colOff>3124359</xdr:colOff>
      <xdr:row>9</xdr:row>
      <xdr:rowOff>1805517</xdr:rowOff>
    </xdr:to>
    <xdr:pic>
      <xdr:nvPicPr>
        <xdr:cNvPr id="8" name="Picture 7">
          <a:extLst>
            <a:ext uri="{FF2B5EF4-FFF2-40B4-BE49-F238E27FC236}">
              <a16:creationId xmlns:a16="http://schemas.microsoft.com/office/drawing/2014/main" id="{FA69F4E7-C1D3-4D83-9166-8C74FFF99CB9}"/>
            </a:ext>
          </a:extLst>
        </xdr:cNvPr>
        <xdr:cNvPicPr>
          <a:picLocks noChangeAspect="1"/>
        </xdr:cNvPicPr>
      </xdr:nvPicPr>
      <xdr:blipFill>
        <a:blip xmlns:r="http://schemas.openxmlformats.org/officeDocument/2006/relationships" r:embed="rId7"/>
        <a:stretch>
          <a:fillRect/>
        </a:stretch>
      </xdr:blipFill>
      <xdr:spPr>
        <a:xfrm>
          <a:off x="590551" y="14506576"/>
          <a:ext cx="3124358" cy="1805516"/>
        </a:xfrm>
        <a:prstGeom prst="rect">
          <a:avLst/>
        </a:prstGeom>
      </xdr:spPr>
    </xdr:pic>
    <xdr:clientData/>
  </xdr:twoCellAnchor>
  <xdr:twoCellAnchor editAs="oneCell">
    <xdr:from>
      <xdr:col>1</xdr:col>
      <xdr:colOff>542396</xdr:colOff>
      <xdr:row>24</xdr:row>
      <xdr:rowOff>52916</xdr:rowOff>
    </xdr:from>
    <xdr:to>
      <xdr:col>1</xdr:col>
      <xdr:colOff>2701925</xdr:colOff>
      <xdr:row>24</xdr:row>
      <xdr:rowOff>1792842</xdr:rowOff>
    </xdr:to>
    <xdr:pic>
      <xdr:nvPicPr>
        <xdr:cNvPr id="9" name="Picture 8">
          <a:extLst>
            <a:ext uri="{FF2B5EF4-FFF2-40B4-BE49-F238E27FC236}">
              <a16:creationId xmlns:a16="http://schemas.microsoft.com/office/drawing/2014/main" id="{AF2B4AFD-DE87-4BB0-A57D-D5B5E8499E3A}"/>
            </a:ext>
          </a:extLst>
        </xdr:cNvPr>
        <xdr:cNvPicPr>
          <a:picLocks noChangeAspect="1"/>
        </xdr:cNvPicPr>
      </xdr:nvPicPr>
      <xdr:blipFill>
        <a:blip xmlns:r="http://schemas.openxmlformats.org/officeDocument/2006/relationships" r:embed="rId8"/>
        <a:stretch>
          <a:fillRect/>
        </a:stretch>
      </xdr:blipFill>
      <xdr:spPr>
        <a:xfrm>
          <a:off x="1132946" y="46830191"/>
          <a:ext cx="2159529" cy="1739926"/>
        </a:xfrm>
        <a:prstGeom prst="rect">
          <a:avLst/>
        </a:prstGeom>
      </xdr:spPr>
    </xdr:pic>
    <xdr:clientData/>
  </xdr:twoCellAnchor>
  <xdr:twoCellAnchor editAs="oneCell">
    <xdr:from>
      <xdr:col>1</xdr:col>
      <xdr:colOff>806979</xdr:colOff>
      <xdr:row>30</xdr:row>
      <xdr:rowOff>185207</xdr:rowOff>
    </xdr:from>
    <xdr:to>
      <xdr:col>1</xdr:col>
      <xdr:colOff>2853795</xdr:colOff>
      <xdr:row>30</xdr:row>
      <xdr:rowOff>1692079</xdr:rowOff>
    </xdr:to>
    <xdr:pic>
      <xdr:nvPicPr>
        <xdr:cNvPr id="10" name="Picture 9">
          <a:extLst>
            <a:ext uri="{FF2B5EF4-FFF2-40B4-BE49-F238E27FC236}">
              <a16:creationId xmlns:a16="http://schemas.microsoft.com/office/drawing/2014/main" id="{CA5B801F-CDFF-4A9C-8BA6-2E93B6C9770B}"/>
            </a:ext>
          </a:extLst>
        </xdr:cNvPr>
        <xdr:cNvPicPr>
          <a:picLocks noChangeAspect="1"/>
        </xdr:cNvPicPr>
      </xdr:nvPicPr>
      <xdr:blipFill>
        <a:blip xmlns:r="http://schemas.openxmlformats.org/officeDocument/2006/relationships" r:embed="rId9"/>
        <a:stretch>
          <a:fillRect/>
        </a:stretch>
      </xdr:blipFill>
      <xdr:spPr>
        <a:xfrm>
          <a:off x="1397529" y="58211507"/>
          <a:ext cx="2046816" cy="1506872"/>
        </a:xfrm>
        <a:prstGeom prst="rect">
          <a:avLst/>
        </a:prstGeom>
      </xdr:spPr>
    </xdr:pic>
    <xdr:clientData/>
  </xdr:twoCellAnchor>
  <xdr:twoCellAnchor editAs="oneCell">
    <xdr:from>
      <xdr:col>0</xdr:col>
      <xdr:colOff>449793</xdr:colOff>
      <xdr:row>14</xdr:row>
      <xdr:rowOff>211666</xdr:rowOff>
    </xdr:from>
    <xdr:to>
      <xdr:col>1</xdr:col>
      <xdr:colOff>3084145</xdr:colOff>
      <xdr:row>14</xdr:row>
      <xdr:rowOff>2073274</xdr:rowOff>
    </xdr:to>
    <xdr:pic>
      <xdr:nvPicPr>
        <xdr:cNvPr id="11" name="Picture 10">
          <a:extLst>
            <a:ext uri="{FF2B5EF4-FFF2-40B4-BE49-F238E27FC236}">
              <a16:creationId xmlns:a16="http://schemas.microsoft.com/office/drawing/2014/main" id="{75F1E104-BA6D-41BB-AED2-A6654959FC72}"/>
            </a:ext>
          </a:extLst>
        </xdr:cNvPr>
        <xdr:cNvPicPr>
          <a:picLocks noChangeAspect="1"/>
        </xdr:cNvPicPr>
      </xdr:nvPicPr>
      <xdr:blipFill>
        <a:blip xmlns:r="http://schemas.openxmlformats.org/officeDocument/2006/relationships" r:embed="rId10"/>
        <a:stretch>
          <a:fillRect/>
        </a:stretch>
      </xdr:blipFill>
      <xdr:spPr>
        <a:xfrm>
          <a:off x="449793" y="26205391"/>
          <a:ext cx="3224902" cy="1861608"/>
        </a:xfrm>
        <a:prstGeom prst="rect">
          <a:avLst/>
        </a:prstGeom>
      </xdr:spPr>
    </xdr:pic>
    <xdr:clientData/>
  </xdr:twoCellAnchor>
  <xdr:twoCellAnchor editAs="oneCell">
    <xdr:from>
      <xdr:col>1</xdr:col>
      <xdr:colOff>1</xdr:colOff>
      <xdr:row>3</xdr:row>
      <xdr:rowOff>1</xdr:rowOff>
    </xdr:from>
    <xdr:to>
      <xdr:col>1</xdr:col>
      <xdr:colOff>3045179</xdr:colOff>
      <xdr:row>3</xdr:row>
      <xdr:rowOff>1729318</xdr:rowOff>
    </xdr:to>
    <xdr:pic>
      <xdr:nvPicPr>
        <xdr:cNvPr id="12" name="Picture 11">
          <a:extLst>
            <a:ext uri="{FF2B5EF4-FFF2-40B4-BE49-F238E27FC236}">
              <a16:creationId xmlns:a16="http://schemas.microsoft.com/office/drawing/2014/main" id="{CE590B12-EC6D-4A39-874A-C9C9607BD2E7}"/>
            </a:ext>
          </a:extLst>
        </xdr:cNvPr>
        <xdr:cNvPicPr>
          <a:picLocks noChangeAspect="1"/>
        </xdr:cNvPicPr>
      </xdr:nvPicPr>
      <xdr:blipFill>
        <a:blip xmlns:r="http://schemas.openxmlformats.org/officeDocument/2006/relationships" r:embed="rId11"/>
        <a:stretch>
          <a:fillRect/>
        </a:stretch>
      </xdr:blipFill>
      <xdr:spPr>
        <a:xfrm>
          <a:off x="590551" y="3000376"/>
          <a:ext cx="3045178" cy="1729317"/>
        </a:xfrm>
        <a:prstGeom prst="rect">
          <a:avLst/>
        </a:prstGeom>
      </xdr:spPr>
    </xdr:pic>
    <xdr:clientData/>
  </xdr:twoCellAnchor>
  <xdr:twoCellAnchor editAs="oneCell">
    <xdr:from>
      <xdr:col>1</xdr:col>
      <xdr:colOff>330729</xdr:colOff>
      <xdr:row>26</xdr:row>
      <xdr:rowOff>264584</xdr:rowOff>
    </xdr:from>
    <xdr:to>
      <xdr:col>1</xdr:col>
      <xdr:colOff>3065462</xdr:colOff>
      <xdr:row>26</xdr:row>
      <xdr:rowOff>1826543</xdr:rowOff>
    </xdr:to>
    <xdr:pic>
      <xdr:nvPicPr>
        <xdr:cNvPr id="13" name="Picture 12">
          <a:extLst>
            <a:ext uri="{FF2B5EF4-FFF2-40B4-BE49-F238E27FC236}">
              <a16:creationId xmlns:a16="http://schemas.microsoft.com/office/drawing/2014/main" id="{0BA5B7C7-B534-4A51-B244-C3D2D43BB1E2}"/>
            </a:ext>
          </a:extLst>
        </xdr:cNvPr>
        <xdr:cNvPicPr>
          <a:picLocks noChangeAspect="1"/>
        </xdr:cNvPicPr>
      </xdr:nvPicPr>
      <xdr:blipFill>
        <a:blip xmlns:r="http://schemas.openxmlformats.org/officeDocument/2006/relationships" r:embed="rId12"/>
        <a:stretch>
          <a:fillRect/>
        </a:stretch>
      </xdr:blipFill>
      <xdr:spPr>
        <a:xfrm>
          <a:off x="921279" y="50880434"/>
          <a:ext cx="2734733" cy="1561959"/>
        </a:xfrm>
        <a:prstGeom prst="rect">
          <a:avLst/>
        </a:prstGeom>
      </xdr:spPr>
    </xdr:pic>
    <xdr:clientData/>
  </xdr:twoCellAnchor>
  <xdr:twoCellAnchor editAs="oneCell">
    <xdr:from>
      <xdr:col>1</xdr:col>
      <xdr:colOff>27321</xdr:colOff>
      <xdr:row>7</xdr:row>
      <xdr:rowOff>251354</xdr:rowOff>
    </xdr:from>
    <xdr:to>
      <xdr:col>1</xdr:col>
      <xdr:colOff>2986088</xdr:colOff>
      <xdr:row>7</xdr:row>
      <xdr:rowOff>1902099</xdr:rowOff>
    </xdr:to>
    <xdr:pic>
      <xdr:nvPicPr>
        <xdr:cNvPr id="14" name="Picture 13">
          <a:extLst>
            <a:ext uri="{FF2B5EF4-FFF2-40B4-BE49-F238E27FC236}">
              <a16:creationId xmlns:a16="http://schemas.microsoft.com/office/drawing/2014/main" id="{22F18BEB-AE63-445F-8DB1-DCBB5D651B4E}"/>
            </a:ext>
          </a:extLst>
        </xdr:cNvPr>
        <xdr:cNvPicPr>
          <a:picLocks noChangeAspect="1"/>
        </xdr:cNvPicPr>
      </xdr:nvPicPr>
      <xdr:blipFill>
        <a:blip xmlns:r="http://schemas.openxmlformats.org/officeDocument/2006/relationships" r:embed="rId13"/>
        <a:stretch>
          <a:fillRect/>
        </a:stretch>
      </xdr:blipFill>
      <xdr:spPr>
        <a:xfrm>
          <a:off x="617871" y="9862079"/>
          <a:ext cx="2958767" cy="1650745"/>
        </a:xfrm>
        <a:prstGeom prst="rect">
          <a:avLst/>
        </a:prstGeom>
      </xdr:spPr>
    </xdr:pic>
    <xdr:clientData/>
  </xdr:twoCellAnchor>
  <xdr:twoCellAnchor editAs="oneCell">
    <xdr:from>
      <xdr:col>1</xdr:col>
      <xdr:colOff>277814</xdr:colOff>
      <xdr:row>20</xdr:row>
      <xdr:rowOff>185208</xdr:rowOff>
    </xdr:from>
    <xdr:to>
      <xdr:col>1</xdr:col>
      <xdr:colOff>2893483</xdr:colOff>
      <xdr:row>20</xdr:row>
      <xdr:rowOff>1748852</xdr:rowOff>
    </xdr:to>
    <xdr:pic>
      <xdr:nvPicPr>
        <xdr:cNvPr id="15" name="Picture 14">
          <a:extLst>
            <a:ext uri="{FF2B5EF4-FFF2-40B4-BE49-F238E27FC236}">
              <a16:creationId xmlns:a16="http://schemas.microsoft.com/office/drawing/2014/main" id="{E93175AD-54C9-4128-A8D0-632DD3CE5374}"/>
            </a:ext>
          </a:extLst>
        </xdr:cNvPr>
        <xdr:cNvPicPr>
          <a:picLocks noChangeAspect="1"/>
        </xdr:cNvPicPr>
      </xdr:nvPicPr>
      <xdr:blipFill>
        <a:blip xmlns:r="http://schemas.openxmlformats.org/officeDocument/2006/relationships" r:embed="rId14"/>
        <a:stretch>
          <a:fillRect/>
        </a:stretch>
      </xdr:blipFill>
      <xdr:spPr>
        <a:xfrm>
          <a:off x="868364" y="38570958"/>
          <a:ext cx="2615669" cy="1563644"/>
        </a:xfrm>
        <a:prstGeom prst="rect">
          <a:avLst/>
        </a:prstGeom>
      </xdr:spPr>
    </xdr:pic>
    <xdr:clientData/>
  </xdr:twoCellAnchor>
  <xdr:twoCellAnchor editAs="oneCell">
    <xdr:from>
      <xdr:col>1</xdr:col>
      <xdr:colOff>0</xdr:colOff>
      <xdr:row>11</xdr:row>
      <xdr:rowOff>0</xdr:rowOff>
    </xdr:from>
    <xdr:to>
      <xdr:col>1</xdr:col>
      <xdr:colOff>3141605</xdr:colOff>
      <xdr:row>11</xdr:row>
      <xdr:rowOff>1733021</xdr:rowOff>
    </xdr:to>
    <xdr:pic>
      <xdr:nvPicPr>
        <xdr:cNvPr id="16" name="Picture 15">
          <a:extLst>
            <a:ext uri="{FF2B5EF4-FFF2-40B4-BE49-F238E27FC236}">
              <a16:creationId xmlns:a16="http://schemas.microsoft.com/office/drawing/2014/main" id="{64543E1B-1766-456F-B898-401F47DC140C}"/>
            </a:ext>
          </a:extLst>
        </xdr:cNvPr>
        <xdr:cNvPicPr>
          <a:picLocks noChangeAspect="1"/>
        </xdr:cNvPicPr>
      </xdr:nvPicPr>
      <xdr:blipFill>
        <a:blip xmlns:r="http://schemas.openxmlformats.org/officeDocument/2006/relationships" r:embed="rId15"/>
        <a:stretch>
          <a:fillRect/>
        </a:stretch>
      </xdr:blipFill>
      <xdr:spPr>
        <a:xfrm>
          <a:off x="590550" y="19478625"/>
          <a:ext cx="3141605" cy="1733021"/>
        </a:xfrm>
        <a:prstGeom prst="rect">
          <a:avLst/>
        </a:prstGeom>
      </xdr:spPr>
    </xdr:pic>
    <xdr:clientData/>
  </xdr:twoCellAnchor>
  <xdr:twoCellAnchor editAs="oneCell">
    <xdr:from>
      <xdr:col>1</xdr:col>
      <xdr:colOff>621770</xdr:colOff>
      <xdr:row>25</xdr:row>
      <xdr:rowOff>145522</xdr:rowOff>
    </xdr:from>
    <xdr:to>
      <xdr:col>1</xdr:col>
      <xdr:colOff>2473853</xdr:colOff>
      <xdr:row>25</xdr:row>
      <xdr:rowOff>1938352</xdr:rowOff>
    </xdr:to>
    <xdr:pic>
      <xdr:nvPicPr>
        <xdr:cNvPr id="17" name="Picture 16">
          <a:extLst>
            <a:ext uri="{FF2B5EF4-FFF2-40B4-BE49-F238E27FC236}">
              <a16:creationId xmlns:a16="http://schemas.microsoft.com/office/drawing/2014/main" id="{671950D8-1533-46CA-B84E-9624CE0D910C}"/>
            </a:ext>
          </a:extLst>
        </xdr:cNvPr>
        <xdr:cNvPicPr>
          <a:picLocks noChangeAspect="1"/>
        </xdr:cNvPicPr>
      </xdr:nvPicPr>
      <xdr:blipFill>
        <a:blip xmlns:r="http://schemas.openxmlformats.org/officeDocument/2006/relationships" r:embed="rId16"/>
        <a:stretch>
          <a:fillRect/>
        </a:stretch>
      </xdr:blipFill>
      <xdr:spPr>
        <a:xfrm>
          <a:off x="1212320" y="48742072"/>
          <a:ext cx="1852083" cy="1792830"/>
        </a:xfrm>
        <a:prstGeom prst="rect">
          <a:avLst/>
        </a:prstGeom>
      </xdr:spPr>
    </xdr:pic>
    <xdr:clientData/>
  </xdr:twoCellAnchor>
  <xdr:twoCellAnchor editAs="oneCell">
    <xdr:from>
      <xdr:col>0</xdr:col>
      <xdr:colOff>515938</xdr:colOff>
      <xdr:row>21</xdr:row>
      <xdr:rowOff>291042</xdr:rowOff>
    </xdr:from>
    <xdr:to>
      <xdr:col>1</xdr:col>
      <xdr:colOff>3177404</xdr:colOff>
      <xdr:row>21</xdr:row>
      <xdr:rowOff>2093384</xdr:rowOff>
    </xdr:to>
    <xdr:pic>
      <xdr:nvPicPr>
        <xdr:cNvPr id="18" name="Picture 17">
          <a:extLst>
            <a:ext uri="{FF2B5EF4-FFF2-40B4-BE49-F238E27FC236}">
              <a16:creationId xmlns:a16="http://schemas.microsoft.com/office/drawing/2014/main" id="{E7EC1BF8-C1D8-40EE-BF7F-30B6D5C88DA5}"/>
            </a:ext>
          </a:extLst>
        </xdr:cNvPr>
        <xdr:cNvPicPr>
          <a:picLocks noChangeAspect="1"/>
        </xdr:cNvPicPr>
      </xdr:nvPicPr>
      <xdr:blipFill>
        <a:blip xmlns:r="http://schemas.openxmlformats.org/officeDocument/2006/relationships" r:embed="rId17"/>
        <a:stretch>
          <a:fillRect/>
        </a:stretch>
      </xdr:blipFill>
      <xdr:spPr>
        <a:xfrm>
          <a:off x="515938" y="40600842"/>
          <a:ext cx="3252016" cy="1802342"/>
        </a:xfrm>
        <a:prstGeom prst="rect">
          <a:avLst/>
        </a:prstGeom>
      </xdr:spPr>
    </xdr:pic>
    <xdr:clientData/>
  </xdr:twoCellAnchor>
  <xdr:twoCellAnchor editAs="oneCell">
    <xdr:from>
      <xdr:col>1</xdr:col>
      <xdr:colOff>39688</xdr:colOff>
      <xdr:row>23</xdr:row>
      <xdr:rowOff>0</xdr:rowOff>
    </xdr:from>
    <xdr:to>
      <xdr:col>1</xdr:col>
      <xdr:colOff>2689624</xdr:colOff>
      <xdr:row>23</xdr:row>
      <xdr:rowOff>1597025</xdr:rowOff>
    </xdr:to>
    <xdr:pic>
      <xdr:nvPicPr>
        <xdr:cNvPr id="19" name="Picture 18">
          <a:extLst>
            <a:ext uri="{FF2B5EF4-FFF2-40B4-BE49-F238E27FC236}">
              <a16:creationId xmlns:a16="http://schemas.microsoft.com/office/drawing/2014/main" id="{127E18D2-4BED-4CA9-9B41-C83AE43D4430}"/>
            </a:ext>
          </a:extLst>
        </xdr:cNvPr>
        <xdr:cNvPicPr>
          <a:picLocks noChangeAspect="1"/>
        </xdr:cNvPicPr>
      </xdr:nvPicPr>
      <xdr:blipFill>
        <a:blip xmlns:r="http://schemas.openxmlformats.org/officeDocument/2006/relationships" r:embed="rId18"/>
        <a:stretch>
          <a:fillRect/>
        </a:stretch>
      </xdr:blipFill>
      <xdr:spPr>
        <a:xfrm>
          <a:off x="630238" y="44586525"/>
          <a:ext cx="2649936" cy="1597025"/>
        </a:xfrm>
        <a:prstGeom prst="rect">
          <a:avLst/>
        </a:prstGeom>
      </xdr:spPr>
    </xdr:pic>
    <xdr:clientData/>
  </xdr:twoCellAnchor>
  <xdr:twoCellAnchor editAs="oneCell">
    <xdr:from>
      <xdr:col>1</xdr:col>
      <xdr:colOff>92604</xdr:colOff>
      <xdr:row>12</xdr:row>
      <xdr:rowOff>264584</xdr:rowOff>
    </xdr:from>
    <xdr:to>
      <xdr:col>1</xdr:col>
      <xdr:colOff>3108854</xdr:colOff>
      <xdr:row>12</xdr:row>
      <xdr:rowOff>1977554</xdr:rowOff>
    </xdr:to>
    <xdr:pic>
      <xdr:nvPicPr>
        <xdr:cNvPr id="20" name="Picture 19">
          <a:extLst>
            <a:ext uri="{FF2B5EF4-FFF2-40B4-BE49-F238E27FC236}">
              <a16:creationId xmlns:a16="http://schemas.microsoft.com/office/drawing/2014/main" id="{816993EB-2197-4021-BB2E-2B7E680EBF18}"/>
            </a:ext>
          </a:extLst>
        </xdr:cNvPr>
        <xdr:cNvPicPr>
          <a:picLocks noChangeAspect="1"/>
        </xdr:cNvPicPr>
      </xdr:nvPicPr>
      <xdr:blipFill>
        <a:blip xmlns:r="http://schemas.openxmlformats.org/officeDocument/2006/relationships" r:embed="rId19"/>
        <a:stretch>
          <a:fillRect/>
        </a:stretch>
      </xdr:blipFill>
      <xdr:spPr>
        <a:xfrm>
          <a:off x="683154" y="21772034"/>
          <a:ext cx="3016250" cy="1712970"/>
        </a:xfrm>
        <a:prstGeom prst="rect">
          <a:avLst/>
        </a:prstGeom>
      </xdr:spPr>
    </xdr:pic>
    <xdr:clientData/>
  </xdr:twoCellAnchor>
  <xdr:twoCellAnchor editAs="oneCell">
    <xdr:from>
      <xdr:col>1</xdr:col>
      <xdr:colOff>405696</xdr:colOff>
      <xdr:row>19</xdr:row>
      <xdr:rowOff>52917</xdr:rowOff>
    </xdr:from>
    <xdr:to>
      <xdr:col>1</xdr:col>
      <xdr:colOff>2840077</xdr:colOff>
      <xdr:row>20</xdr:row>
      <xdr:rowOff>52918</xdr:rowOff>
    </xdr:to>
    <xdr:pic>
      <xdr:nvPicPr>
        <xdr:cNvPr id="21" name="Picture 20">
          <a:extLst>
            <a:ext uri="{FF2B5EF4-FFF2-40B4-BE49-F238E27FC236}">
              <a16:creationId xmlns:a16="http://schemas.microsoft.com/office/drawing/2014/main" id="{3A61E939-8FA2-4219-AE08-825FB5099B3A}"/>
            </a:ext>
          </a:extLst>
        </xdr:cNvPr>
        <xdr:cNvPicPr>
          <a:picLocks noChangeAspect="1"/>
        </xdr:cNvPicPr>
      </xdr:nvPicPr>
      <xdr:blipFill>
        <a:blip xmlns:r="http://schemas.openxmlformats.org/officeDocument/2006/relationships" r:embed="rId20"/>
        <a:stretch>
          <a:fillRect/>
        </a:stretch>
      </xdr:blipFill>
      <xdr:spPr>
        <a:xfrm>
          <a:off x="996246" y="37028967"/>
          <a:ext cx="2434381" cy="1409701"/>
        </a:xfrm>
        <a:prstGeom prst="rect">
          <a:avLst/>
        </a:prstGeom>
      </xdr:spPr>
    </xdr:pic>
    <xdr:clientData/>
  </xdr:twoCellAnchor>
  <xdr:twoCellAnchor editAs="oneCell">
    <xdr:from>
      <xdr:col>1</xdr:col>
      <xdr:colOff>288636</xdr:colOff>
      <xdr:row>17</xdr:row>
      <xdr:rowOff>184727</xdr:rowOff>
    </xdr:from>
    <xdr:to>
      <xdr:col>1</xdr:col>
      <xdr:colOff>3116395</xdr:colOff>
      <xdr:row>17</xdr:row>
      <xdr:rowOff>2283979</xdr:rowOff>
    </xdr:to>
    <xdr:pic>
      <xdr:nvPicPr>
        <xdr:cNvPr id="22" name="Picture 21">
          <a:extLst>
            <a:ext uri="{FF2B5EF4-FFF2-40B4-BE49-F238E27FC236}">
              <a16:creationId xmlns:a16="http://schemas.microsoft.com/office/drawing/2014/main" id="{97749A8C-B1B4-4F74-8524-960C0CCCBA72}"/>
            </a:ext>
          </a:extLst>
        </xdr:cNvPr>
        <xdr:cNvPicPr>
          <a:picLocks noChangeAspect="1"/>
        </xdr:cNvPicPr>
      </xdr:nvPicPr>
      <xdr:blipFill>
        <a:blip xmlns:r="http://schemas.openxmlformats.org/officeDocument/2006/relationships" r:embed="rId21"/>
        <a:stretch>
          <a:fillRect/>
        </a:stretch>
      </xdr:blipFill>
      <xdr:spPr>
        <a:xfrm>
          <a:off x="879186" y="32988827"/>
          <a:ext cx="2827759" cy="2099252"/>
        </a:xfrm>
        <a:prstGeom prst="rect">
          <a:avLst/>
        </a:prstGeom>
      </xdr:spPr>
    </xdr:pic>
    <xdr:clientData/>
  </xdr:twoCellAnchor>
  <xdr:twoCellAnchor editAs="oneCell">
    <xdr:from>
      <xdr:col>1</xdr:col>
      <xdr:colOff>1</xdr:colOff>
      <xdr:row>22</xdr:row>
      <xdr:rowOff>69273</xdr:rowOff>
    </xdr:from>
    <xdr:to>
      <xdr:col>1</xdr:col>
      <xdr:colOff>3064924</xdr:colOff>
      <xdr:row>22</xdr:row>
      <xdr:rowOff>1859395</xdr:rowOff>
    </xdr:to>
    <xdr:pic>
      <xdr:nvPicPr>
        <xdr:cNvPr id="23" name="Picture 22">
          <a:extLst>
            <a:ext uri="{FF2B5EF4-FFF2-40B4-BE49-F238E27FC236}">
              <a16:creationId xmlns:a16="http://schemas.microsoft.com/office/drawing/2014/main" id="{0A7C09DF-EBCB-4F78-88B6-A3C04E740B60}"/>
            </a:ext>
          </a:extLst>
        </xdr:cNvPr>
        <xdr:cNvPicPr>
          <a:picLocks noChangeAspect="1"/>
        </xdr:cNvPicPr>
      </xdr:nvPicPr>
      <xdr:blipFill>
        <a:blip xmlns:r="http://schemas.openxmlformats.org/officeDocument/2006/relationships" r:embed="rId22"/>
        <a:stretch>
          <a:fillRect/>
        </a:stretch>
      </xdr:blipFill>
      <xdr:spPr>
        <a:xfrm>
          <a:off x="590551" y="42703173"/>
          <a:ext cx="3064923" cy="1790122"/>
        </a:xfrm>
        <a:prstGeom prst="rect">
          <a:avLst/>
        </a:prstGeom>
      </xdr:spPr>
    </xdr:pic>
    <xdr:clientData/>
  </xdr:twoCellAnchor>
  <xdr:twoCellAnchor editAs="oneCell">
    <xdr:from>
      <xdr:col>1</xdr:col>
      <xdr:colOff>534846</xdr:colOff>
      <xdr:row>18</xdr:row>
      <xdr:rowOff>23669</xdr:rowOff>
    </xdr:from>
    <xdr:to>
      <xdr:col>1</xdr:col>
      <xdr:colOff>3120448</xdr:colOff>
      <xdr:row>18</xdr:row>
      <xdr:rowOff>1543138</xdr:rowOff>
    </xdr:to>
    <xdr:pic>
      <xdr:nvPicPr>
        <xdr:cNvPr id="24" name="Picture 23">
          <a:extLst>
            <a:ext uri="{FF2B5EF4-FFF2-40B4-BE49-F238E27FC236}">
              <a16:creationId xmlns:a16="http://schemas.microsoft.com/office/drawing/2014/main" id="{C6B0CB66-E1BF-403D-A2AC-05F30678E988}"/>
            </a:ext>
          </a:extLst>
        </xdr:cNvPr>
        <xdr:cNvPicPr>
          <a:picLocks noChangeAspect="1"/>
        </xdr:cNvPicPr>
      </xdr:nvPicPr>
      <xdr:blipFill>
        <a:blip xmlns:r="http://schemas.openxmlformats.org/officeDocument/2006/relationships" r:embed="rId23"/>
        <a:stretch>
          <a:fillRect/>
        </a:stretch>
      </xdr:blipFill>
      <xdr:spPr>
        <a:xfrm>
          <a:off x="1125396" y="35161394"/>
          <a:ext cx="2585602" cy="1519469"/>
        </a:xfrm>
        <a:prstGeom prst="rect">
          <a:avLst/>
        </a:prstGeom>
      </xdr:spPr>
    </xdr:pic>
    <xdr:clientData/>
  </xdr:twoCellAnchor>
  <xdr:twoCellAnchor editAs="oneCell">
    <xdr:from>
      <xdr:col>1</xdr:col>
      <xdr:colOff>255157</xdr:colOff>
      <xdr:row>8</xdr:row>
      <xdr:rowOff>468169</xdr:rowOff>
    </xdr:from>
    <xdr:to>
      <xdr:col>1</xdr:col>
      <xdr:colOff>2838740</xdr:colOff>
      <xdr:row>8</xdr:row>
      <xdr:rowOff>2202147</xdr:rowOff>
    </xdr:to>
    <xdr:pic>
      <xdr:nvPicPr>
        <xdr:cNvPr id="25" name="Picture 24">
          <a:extLst>
            <a:ext uri="{FF2B5EF4-FFF2-40B4-BE49-F238E27FC236}">
              <a16:creationId xmlns:a16="http://schemas.microsoft.com/office/drawing/2014/main" id="{A4FAB41D-67D5-4CFA-B1F7-02751430A06E}"/>
            </a:ext>
          </a:extLst>
        </xdr:cNvPr>
        <xdr:cNvPicPr>
          <a:picLocks noChangeAspect="1"/>
        </xdr:cNvPicPr>
      </xdr:nvPicPr>
      <xdr:blipFill>
        <a:blip xmlns:r="http://schemas.openxmlformats.org/officeDocument/2006/relationships" r:embed="rId24"/>
        <a:stretch>
          <a:fillRect/>
        </a:stretch>
      </xdr:blipFill>
      <xdr:spPr>
        <a:xfrm>
          <a:off x="845707" y="12450619"/>
          <a:ext cx="2583583" cy="1733978"/>
        </a:xfrm>
        <a:prstGeom prst="rect">
          <a:avLst/>
        </a:prstGeom>
      </xdr:spPr>
    </xdr:pic>
    <xdr:clientData/>
  </xdr:twoCellAnchor>
  <xdr:twoCellAnchor editAs="oneCell">
    <xdr:from>
      <xdr:col>1</xdr:col>
      <xdr:colOff>207818</xdr:colOff>
      <xdr:row>29</xdr:row>
      <xdr:rowOff>161636</xdr:rowOff>
    </xdr:from>
    <xdr:to>
      <xdr:col>1</xdr:col>
      <xdr:colOff>2893952</xdr:colOff>
      <xdr:row>29</xdr:row>
      <xdr:rowOff>1792720</xdr:rowOff>
    </xdr:to>
    <xdr:pic>
      <xdr:nvPicPr>
        <xdr:cNvPr id="26" name="Picture 25">
          <a:extLst>
            <a:ext uri="{FF2B5EF4-FFF2-40B4-BE49-F238E27FC236}">
              <a16:creationId xmlns:a16="http://schemas.microsoft.com/office/drawing/2014/main" id="{B1B6F042-CE39-4F91-ABAA-8547357DE78B}"/>
            </a:ext>
          </a:extLst>
        </xdr:cNvPr>
        <xdr:cNvPicPr>
          <a:picLocks noChangeAspect="1"/>
        </xdr:cNvPicPr>
      </xdr:nvPicPr>
      <xdr:blipFill>
        <a:blip xmlns:r="http://schemas.openxmlformats.org/officeDocument/2006/relationships" r:embed="rId25"/>
        <a:stretch>
          <a:fillRect/>
        </a:stretch>
      </xdr:blipFill>
      <xdr:spPr>
        <a:xfrm>
          <a:off x="798368" y="56159111"/>
          <a:ext cx="2686134" cy="1631084"/>
        </a:xfrm>
        <a:prstGeom prst="rect">
          <a:avLst/>
        </a:prstGeom>
      </xdr:spPr>
    </xdr:pic>
    <xdr:clientData/>
  </xdr:twoCellAnchor>
  <xdr:twoCellAnchor editAs="oneCell">
    <xdr:from>
      <xdr:col>1</xdr:col>
      <xdr:colOff>127000</xdr:colOff>
      <xdr:row>28</xdr:row>
      <xdr:rowOff>162792</xdr:rowOff>
    </xdr:from>
    <xdr:to>
      <xdr:col>2</xdr:col>
      <xdr:colOff>88239</xdr:colOff>
      <xdr:row>28</xdr:row>
      <xdr:rowOff>1951183</xdr:rowOff>
    </xdr:to>
    <xdr:pic>
      <xdr:nvPicPr>
        <xdr:cNvPr id="27" name="Picture 26">
          <a:extLst>
            <a:ext uri="{FF2B5EF4-FFF2-40B4-BE49-F238E27FC236}">
              <a16:creationId xmlns:a16="http://schemas.microsoft.com/office/drawing/2014/main" id="{96659697-9DAB-4796-A2A5-86C08FC5DB40}"/>
            </a:ext>
          </a:extLst>
        </xdr:cNvPr>
        <xdr:cNvPicPr>
          <a:picLocks noChangeAspect="1"/>
        </xdr:cNvPicPr>
      </xdr:nvPicPr>
      <xdr:blipFill>
        <a:blip xmlns:r="http://schemas.openxmlformats.org/officeDocument/2006/relationships" r:embed="rId26"/>
        <a:stretch>
          <a:fillRect/>
        </a:stretch>
      </xdr:blipFill>
      <xdr:spPr>
        <a:xfrm>
          <a:off x="717550" y="54074292"/>
          <a:ext cx="3171164" cy="178839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2211EBC-4C7D-48CC-8CF4-C6544B576B65}" name="Tabla1" displayName="Tabla1" ref="B1:S31" totalsRowShown="0" headerRowDxfId="25" dataDxfId="24">
  <autoFilter ref="B1:S31" xr:uid="{F209482E-187B-40FC-BC2F-53DFA649A0BE}"/>
  <tableColumns count="18">
    <tableColumn id="1" xr3:uid="{576A6FFD-3932-4344-802D-00155ED0E386}" name="Estuda" dataDxfId="23"/>
    <tableColumn id="19" xr3:uid="{E6687BD1-47DC-439E-9347-C37EAAC93B7F}" name="Equipos" dataDxfId="22"/>
    <tableColumn id="18" xr3:uid="{04433C05-4A1F-4677-812D-D323BC67E4E1}" name="Link repo" dataDxfId="21"/>
    <tableColumn id="17" xr3:uid="{0F39A895-CD3D-4485-ABB2-C90BC616FF79}" name="Observaciones generales" dataDxfId="20"/>
    <tableColumn id="9" xr3:uid="{0407B06C-DFC0-4E00-9736-07670EFD31CD}" name="ExtraDecimas" dataDxfId="19"/>
    <tableColumn id="2" xr3:uid="{025A2CEB-BEB7-477A-8953-206E5ADD1FF9}" name="Criterio 1" dataDxfId="18"/>
    <tableColumn id="12" xr3:uid="{DF88DCF6-5964-47B9-B96F-CF28CF3E7BB2}" name="Obs" dataDxfId="17"/>
    <tableColumn id="3" xr3:uid="{BC20D171-E72C-4CE6-90D6-091A57711DA9}" name="Criterio 2" dataDxfId="16"/>
    <tableColumn id="20" xr3:uid="{2BE1283D-ECAA-4DA6-A685-E6D8B02CE897}" name="ObsCriterio2" dataDxfId="15"/>
    <tableColumn id="4" xr3:uid="{459F9D8A-C542-4F75-8836-B955B270B917}" name="Criterio 3" dataDxfId="14"/>
    <tableColumn id="21" xr3:uid="{332DA865-935C-40AE-B01E-C942AC38706E}" name="ObsCriterio3" dataDxfId="13"/>
    <tableColumn id="5" xr3:uid="{30B85DA7-0DE1-4ACC-A8A8-5900E196C962}" name="Criterio 4" dataDxfId="12"/>
    <tableColumn id="6" xr3:uid="{42D78453-91F3-46C9-8F34-69F8A2EAC6AE}" name="Criterio 5" dataDxfId="11"/>
    <tableColumn id="22" xr3:uid="{1E9B5A75-DF02-45FB-90C6-9629AB744882}" name="ObsCriterio4-5" dataDxfId="10"/>
    <tableColumn id="23" xr3:uid="{661ED927-7DF5-466B-8362-25BF554336A4}" name="Autoevaluacion 15%" dataDxfId="9"/>
    <tableColumn id="24" xr3:uid="{A8160297-AF5A-414A-8C7C-2F09A0CE6AC7}" name="Columna4" dataDxfId="8"/>
    <tableColumn id="7" xr3:uid="{C09F1A3D-5B2B-48DC-B6CA-67A0AF916375}" name="Criterio 6" dataDxfId="7"/>
    <tableColumn id="8" xr3:uid="{8E8E86D8-8178-4BFF-9C0F-E50CC31EA1B1}" name="Columna2" dataDxfId="6"/>
  </tableColumns>
  <tableStyleInfo name="TableStyleMedium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1513429C-814B-4400-A61B-B762861968ED}" name="Tabla2" displayName="Tabla2" ref="C3:E32" totalsRowShown="0" headerRowDxfId="5" dataDxfId="4">
  <autoFilter ref="C3:E32" xr:uid="{0B34799A-61EB-452E-9D10-6E9CCC88902C}"/>
  <sortState xmlns:xlrd2="http://schemas.microsoft.com/office/spreadsheetml/2017/richdata2" ref="C4:C31">
    <sortCondition ref="C7:C35"/>
  </sortState>
  <tableColumns count="3">
    <tableColumn id="1" xr3:uid="{42C9C498-9DE6-4D55-AE6F-579A3C47F0A1}" name="Estudiante" dataDxfId="3"/>
    <tableColumn id="2" xr3:uid="{F03164B7-0BC4-4EC4-9110-43BF25149390}" name="URL" dataDxfId="2"/>
    <tableColumn id="3" xr3:uid="{0E1905DB-BCFC-408F-B53C-DB6BA8E5AAC8}" name="Column1" dataDxfId="1"/>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hyperlink" Target="https://github.com/santigamboa/POO2021-1SGO" TargetMode="External"/><Relationship Id="rId3" Type="http://schemas.openxmlformats.org/officeDocument/2006/relationships/hyperlink" Target="https://github.com/JohannR513/POO_Johann_Ruano" TargetMode="External"/><Relationship Id="rId7" Type="http://schemas.openxmlformats.org/officeDocument/2006/relationships/hyperlink" Target="https://github.com/sebpinzon/POO2021-1JSPC.git" TargetMode="External"/><Relationship Id="rId12" Type="http://schemas.openxmlformats.org/officeDocument/2006/relationships/table" Target="../tables/table1.xml"/><Relationship Id="rId2" Type="http://schemas.openxmlformats.org/officeDocument/2006/relationships/hyperlink" Target="https://github.com/EdinsonPedroza/POO2021-1ESPB.git" TargetMode="External"/><Relationship Id="rId1" Type="http://schemas.openxmlformats.org/officeDocument/2006/relationships/hyperlink" Target="https://github.com/Laulin202/POSGSOFT" TargetMode="External"/><Relationship Id="rId6" Type="http://schemas.openxmlformats.org/officeDocument/2006/relationships/hyperlink" Target="https://github.com/FelipePalacio293/POO2021-CFLP-/tree/master/POSGSOFT" TargetMode="External"/><Relationship Id="rId11" Type="http://schemas.openxmlformats.org/officeDocument/2006/relationships/hyperlink" Target="https://github.com/idkwhattoputkk/Poo/tree/master/Proyecto_POO_1" TargetMode="External"/><Relationship Id="rId5" Type="http://schemas.openxmlformats.org/officeDocument/2006/relationships/hyperlink" Target="https://github.com/TheTenAreOne/POSGSOFT" TargetMode="External"/><Relationship Id="rId10" Type="http://schemas.openxmlformats.org/officeDocument/2006/relationships/hyperlink" Target="https://github.com/juanfernandoplata/POO2021-1JFPQ.git" TargetMode="External"/><Relationship Id="rId4" Type="http://schemas.openxmlformats.org/officeDocument/2006/relationships/hyperlink" Target="https://github.com/Wembie/POSGSOF" TargetMode="External"/><Relationship Id="rId9" Type="http://schemas.openxmlformats.org/officeDocument/2006/relationships/hyperlink" Target="https://github.com/marimar33641/POO2021-1MDMVD/tree/master/POSGSOFT"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github.com/Laulin202/POO2021-LSLA" TargetMode="External"/><Relationship Id="rId13" Type="http://schemas.openxmlformats.org/officeDocument/2006/relationships/hyperlink" Target="https://github.com/cristianTabares21/POO2021-1CCTP" TargetMode="External"/><Relationship Id="rId18" Type="http://schemas.openxmlformats.org/officeDocument/2006/relationships/hyperlink" Target="https://github.com/sebpinzon/POO2021-1JSPC.git" TargetMode="External"/><Relationship Id="rId26" Type="http://schemas.openxmlformats.org/officeDocument/2006/relationships/printerSettings" Target="../printerSettings/printerSettings2.bin"/><Relationship Id="rId3" Type="http://schemas.openxmlformats.org/officeDocument/2006/relationships/hyperlink" Target="https://github.com/juanjoseferna/POO2021-1JJFA" TargetMode="External"/><Relationship Id="rId21" Type="http://schemas.openxmlformats.org/officeDocument/2006/relationships/hyperlink" Target="https://github.com/JohannR513/POO_Johann_Ruano" TargetMode="External"/><Relationship Id="rId7" Type="http://schemas.openxmlformats.org/officeDocument/2006/relationships/hyperlink" Target="https://github.com/FabianLedezma/POO2021-1FELL" TargetMode="External"/><Relationship Id="rId12" Type="http://schemas.openxmlformats.org/officeDocument/2006/relationships/hyperlink" Target="https://github.com/yonyPA59/POO-2021-YonyPea" TargetMode="External"/><Relationship Id="rId17" Type="http://schemas.openxmlformats.org/officeDocument/2006/relationships/hyperlink" Target="https://github.com/marimar33641/POO2021-1MDMVD" TargetMode="External"/><Relationship Id="rId25" Type="http://schemas.openxmlformats.org/officeDocument/2006/relationships/hyperlink" Target="https://github.com/CristianRiascos/POO2021-1CDRR" TargetMode="External"/><Relationship Id="rId2" Type="http://schemas.openxmlformats.org/officeDocument/2006/relationships/hyperlink" Target="https://github.com/miguelcumbalaza/POO2021-1MACG" TargetMode="External"/><Relationship Id="rId16" Type="http://schemas.openxmlformats.org/officeDocument/2006/relationships/hyperlink" Target="https://github.com/avelasquez0996/POO2021-1AVM/" TargetMode="External"/><Relationship Id="rId20" Type="http://schemas.openxmlformats.org/officeDocument/2006/relationships/hyperlink" Target="https://github.com/juanfernandoplata/POO2021-1JFPQ.git" TargetMode="External"/><Relationship Id="rId1" Type="http://schemas.openxmlformats.org/officeDocument/2006/relationships/hyperlink" Target="https://github.com/sebcc32/POO2021-1JSCC" TargetMode="External"/><Relationship Id="rId6" Type="http://schemas.openxmlformats.org/officeDocument/2006/relationships/hyperlink" Target="https://github.com/Grisales266/POO2021-1SGZ" TargetMode="External"/><Relationship Id="rId11" Type="http://schemas.openxmlformats.org/officeDocument/2006/relationships/hyperlink" Target="https://github.com/EdinsonPedroza/POO2021-1ESPB" TargetMode="External"/><Relationship Id="rId24" Type="http://schemas.openxmlformats.org/officeDocument/2006/relationships/hyperlink" Target="https://github.com/danielchamas/POO2021-1DRCR" TargetMode="External"/><Relationship Id="rId5" Type="http://schemas.openxmlformats.org/officeDocument/2006/relationships/hyperlink" Target="https://github.com/jeanpaulgp4/POO2021-1JPGP" TargetMode="External"/><Relationship Id="rId15" Type="http://schemas.openxmlformats.org/officeDocument/2006/relationships/hyperlink" Target="https://github.com/conlGotita-01/POO-2021" TargetMode="External"/><Relationship Id="rId23" Type="http://schemas.openxmlformats.org/officeDocument/2006/relationships/hyperlink" Target="https://github.com/santigamboa/POO2021-1SGO" TargetMode="External"/><Relationship Id="rId28" Type="http://schemas.openxmlformats.org/officeDocument/2006/relationships/table" Target="../tables/table2.xml"/><Relationship Id="rId10" Type="http://schemas.openxmlformats.org/officeDocument/2006/relationships/hyperlink" Target="https://github.com/FelipePalacio293/POO2021-CFLP-" TargetMode="External"/><Relationship Id="rId19" Type="http://schemas.openxmlformats.org/officeDocument/2006/relationships/hyperlink" Target="https://github.com/TheTenAreOne/POO2021_DCJ" TargetMode="External"/><Relationship Id="rId4" Type="http://schemas.openxmlformats.org/officeDocument/2006/relationships/hyperlink" Target="https://github.com/antoyneGG/POO2021-1FAGG" TargetMode="External"/><Relationship Id="rId9" Type="http://schemas.openxmlformats.org/officeDocument/2006/relationships/hyperlink" Target="https://github.com/EduardoLD0/POO2021-1AELD" TargetMode="External"/><Relationship Id="rId14" Type="http://schemas.openxmlformats.org/officeDocument/2006/relationships/hyperlink" Target="https://github.com/sebastiantq/POO2021-1STQ" TargetMode="External"/><Relationship Id="rId22" Type="http://schemas.openxmlformats.org/officeDocument/2006/relationships/hyperlink" Target="https://github.com/iStevenGuerrero/POO2021-1CSGB" TargetMode="External"/><Relationship Id="rId27"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7509C-06C3-4AE1-B3B1-38607740408E}">
  <dimension ref="A1:R31"/>
  <sheetViews>
    <sheetView tabSelected="1" zoomScale="120" zoomScaleNormal="120" workbookViewId="0">
      <selection activeCell="H8" sqref="H8"/>
    </sheetView>
  </sheetViews>
  <sheetFormatPr defaultRowHeight="15"/>
  <cols>
    <col min="3" max="3" width="34.140625" hidden="1" customWidth="1"/>
    <col min="4" max="4" width="6.28515625" style="4" customWidth="1"/>
    <col min="5" max="5" width="11.42578125" style="4" customWidth="1"/>
    <col min="6" max="6" width="9.140625" style="29"/>
    <col min="10" max="11" width="12" style="29" customWidth="1"/>
    <col min="12" max="13" width="9.140625" style="7"/>
    <col min="18" max="18" width="14" customWidth="1"/>
  </cols>
  <sheetData>
    <row r="1" spans="1:18">
      <c r="A1" t="s">
        <v>61</v>
      </c>
      <c r="L1" s="5">
        <v>30</v>
      </c>
      <c r="M1" s="5">
        <v>20</v>
      </c>
      <c r="N1" s="5">
        <v>20</v>
      </c>
      <c r="O1" s="5">
        <v>20</v>
      </c>
      <c r="P1" s="31">
        <v>0.1</v>
      </c>
      <c r="Q1" s="5"/>
    </row>
    <row r="2" spans="1:18" s="7" customFormat="1" ht="108">
      <c r="A2" s="7" t="s">
        <v>60</v>
      </c>
      <c r="B2" s="7" t="s">
        <v>58</v>
      </c>
      <c r="C2" s="7" t="s">
        <v>59</v>
      </c>
      <c r="D2" s="6" t="s">
        <v>63</v>
      </c>
      <c r="E2" s="6" t="s">
        <v>276</v>
      </c>
      <c r="F2" s="6" t="s">
        <v>282</v>
      </c>
      <c r="G2" s="6" t="s">
        <v>363</v>
      </c>
      <c r="H2" s="6" t="s">
        <v>365</v>
      </c>
      <c r="I2" s="6" t="s">
        <v>366</v>
      </c>
      <c r="J2" s="6" t="s">
        <v>275</v>
      </c>
      <c r="K2" s="6" t="s">
        <v>318</v>
      </c>
      <c r="L2" s="6" t="s">
        <v>67</v>
      </c>
      <c r="M2" s="30" t="s">
        <v>64</v>
      </c>
      <c r="N2" s="30" t="s">
        <v>65</v>
      </c>
      <c r="O2" s="30" t="s">
        <v>66</v>
      </c>
      <c r="P2" s="30" t="s">
        <v>0</v>
      </c>
      <c r="Q2" s="30" t="s">
        <v>68</v>
      </c>
      <c r="R2" s="30" t="s">
        <v>69</v>
      </c>
    </row>
    <row r="3" spans="1:18">
      <c r="A3" s="1">
        <v>2</v>
      </c>
      <c r="B3" s="1" t="s">
        <v>2</v>
      </c>
      <c r="C3" s="2" t="s">
        <v>3</v>
      </c>
      <c r="D3" s="4">
        <v>5</v>
      </c>
      <c r="E3" s="4">
        <v>5</v>
      </c>
      <c r="F3" s="29">
        <v>5</v>
      </c>
      <c r="G3" t="s">
        <v>364</v>
      </c>
      <c r="J3" s="29">
        <v>5</v>
      </c>
      <c r="L3" s="43">
        <f>AVERAGE(D3:J3)</f>
        <v>5</v>
      </c>
      <c r="M3" s="43">
        <f>Tabla1[[#This Row],[Columna2]]</f>
        <v>4.8424999999999994</v>
      </c>
      <c r="P3">
        <f>Ensayo!P2</f>
        <v>4.5</v>
      </c>
    </row>
    <row r="4" spans="1:18">
      <c r="A4" s="1">
        <v>3</v>
      </c>
      <c r="B4" s="1" t="s">
        <v>4</v>
      </c>
      <c r="C4" s="2" t="s">
        <v>5</v>
      </c>
      <c r="D4" s="4">
        <v>5</v>
      </c>
      <c r="E4" s="4">
        <v>5</v>
      </c>
      <c r="F4" s="29">
        <v>5</v>
      </c>
      <c r="G4">
        <v>5</v>
      </c>
      <c r="J4" s="29">
        <v>5</v>
      </c>
      <c r="L4" s="43">
        <f t="shared" ref="L4:L31" si="0">AVERAGE(D4:J4)</f>
        <v>5</v>
      </c>
      <c r="M4" s="43">
        <f>Tabla1[[#This Row],[Columna2]]</f>
        <v>4.7899999999999991</v>
      </c>
      <c r="P4">
        <f>Ensayo!P3</f>
        <v>4.25</v>
      </c>
    </row>
    <row r="5" spans="1:18">
      <c r="A5" s="1">
        <v>4</v>
      </c>
      <c r="B5" s="1" t="s">
        <v>6</v>
      </c>
      <c r="C5" s="2" t="s">
        <v>7</v>
      </c>
      <c r="D5" s="4">
        <v>5</v>
      </c>
      <c r="E5" s="4">
        <v>5</v>
      </c>
      <c r="F5" s="29">
        <v>0</v>
      </c>
      <c r="G5">
        <v>0</v>
      </c>
      <c r="J5" s="29">
        <v>3</v>
      </c>
      <c r="L5" s="43">
        <f t="shared" si="0"/>
        <v>2.6</v>
      </c>
      <c r="M5" s="43">
        <f>Tabla1[[#This Row],[Columna2]]</f>
        <v>0</v>
      </c>
      <c r="P5">
        <f>Ensayo!P4</f>
        <v>0</v>
      </c>
    </row>
    <row r="6" spans="1:18">
      <c r="A6" s="1">
        <v>5</v>
      </c>
      <c r="B6" s="1" t="s">
        <v>8</v>
      </c>
      <c r="C6" s="2" t="s">
        <v>9</v>
      </c>
      <c r="D6" s="4">
        <v>5</v>
      </c>
      <c r="E6" s="4">
        <v>0</v>
      </c>
      <c r="F6" s="29">
        <v>0</v>
      </c>
      <c r="G6">
        <v>5</v>
      </c>
      <c r="J6" s="29">
        <v>5</v>
      </c>
      <c r="L6" s="43">
        <f t="shared" si="0"/>
        <v>3</v>
      </c>
      <c r="M6" s="43">
        <f>Tabla1[[#This Row],[Columna2]]</f>
        <v>4.7449999999999992</v>
      </c>
      <c r="P6">
        <f>Ensayo!P5</f>
        <v>3.9499999999999997</v>
      </c>
    </row>
    <row r="7" spans="1:18">
      <c r="A7" s="1">
        <v>6</v>
      </c>
      <c r="B7" s="1" t="s">
        <v>10</v>
      </c>
      <c r="C7" s="2" t="s">
        <v>11</v>
      </c>
      <c r="D7" s="4">
        <v>5</v>
      </c>
      <c r="E7" s="4">
        <v>5</v>
      </c>
      <c r="F7" s="29">
        <v>5</v>
      </c>
      <c r="G7">
        <v>4.5</v>
      </c>
      <c r="J7" s="29">
        <v>5</v>
      </c>
      <c r="L7" s="43">
        <f t="shared" si="0"/>
        <v>4.9000000000000004</v>
      </c>
      <c r="M7" s="43">
        <f>Tabla1[[#This Row],[Columna2]]</f>
        <v>4.9474999999999998</v>
      </c>
      <c r="P7">
        <f>Ensayo!P6</f>
        <v>4.45</v>
      </c>
    </row>
    <row r="8" spans="1:18">
      <c r="A8" s="1">
        <v>7</v>
      </c>
      <c r="B8" s="1" t="s">
        <v>12</v>
      </c>
      <c r="C8" s="2" t="s">
        <v>13</v>
      </c>
      <c r="D8" s="4">
        <v>5</v>
      </c>
      <c r="E8" s="4">
        <v>3.5</v>
      </c>
      <c r="F8" s="29">
        <v>5</v>
      </c>
      <c r="G8">
        <v>4.5</v>
      </c>
      <c r="J8" s="29">
        <v>5</v>
      </c>
      <c r="L8" s="43">
        <f t="shared" si="0"/>
        <v>4.5999999999999996</v>
      </c>
      <c r="M8" s="43">
        <f>Tabla1[[#This Row],[Columna2]]</f>
        <v>4.8574999999999999</v>
      </c>
      <c r="P8">
        <f>Ensayo!P7</f>
        <v>4.5</v>
      </c>
    </row>
    <row r="9" spans="1:18">
      <c r="A9" s="1">
        <v>8</v>
      </c>
      <c r="B9" s="1" t="s">
        <v>14</v>
      </c>
      <c r="C9" s="2" t="s">
        <v>15</v>
      </c>
      <c r="D9" s="4">
        <v>5</v>
      </c>
      <c r="E9" s="4">
        <v>4</v>
      </c>
      <c r="F9" s="29">
        <v>0</v>
      </c>
      <c r="G9">
        <v>5</v>
      </c>
      <c r="J9" s="29">
        <v>5</v>
      </c>
      <c r="L9" s="43">
        <f t="shared" si="0"/>
        <v>3.8</v>
      </c>
      <c r="M9" s="43">
        <f>Tabla1[[#This Row],[Columna2]]</f>
        <v>5</v>
      </c>
      <c r="P9">
        <f>Ensayo!P8</f>
        <v>4.9500000000000011</v>
      </c>
    </row>
    <row r="10" spans="1:18">
      <c r="A10" s="1">
        <v>9</v>
      </c>
      <c r="B10" s="1" t="s">
        <v>16</v>
      </c>
      <c r="C10" s="2" t="s">
        <v>17</v>
      </c>
      <c r="D10" s="4">
        <v>5</v>
      </c>
      <c r="E10" s="4">
        <v>5</v>
      </c>
      <c r="F10" s="29">
        <v>5</v>
      </c>
      <c r="G10">
        <v>5</v>
      </c>
      <c r="J10" s="29">
        <v>5</v>
      </c>
      <c r="L10" s="43">
        <f t="shared" si="0"/>
        <v>5</v>
      </c>
      <c r="M10" s="43">
        <f>Tabla1[[#This Row],[Columna2]]</f>
        <v>4.97</v>
      </c>
      <c r="P10">
        <f>Ensayo!P9</f>
        <v>4.3499999999999996</v>
      </c>
    </row>
    <row r="11" spans="1:18">
      <c r="A11" s="1">
        <v>10</v>
      </c>
      <c r="B11" s="1" t="s">
        <v>18</v>
      </c>
      <c r="C11" s="2" t="s">
        <v>19</v>
      </c>
      <c r="D11" s="4">
        <v>5</v>
      </c>
      <c r="E11" s="4">
        <v>3.5</v>
      </c>
      <c r="F11" s="29">
        <v>5</v>
      </c>
      <c r="G11">
        <v>4.5</v>
      </c>
      <c r="J11" s="29">
        <v>5</v>
      </c>
      <c r="L11" s="43">
        <f t="shared" si="0"/>
        <v>4.5999999999999996</v>
      </c>
      <c r="M11" s="43">
        <f>Tabla1[[#This Row],[Columna2]]</f>
        <v>4.7374999999999989</v>
      </c>
      <c r="P11">
        <f>Ensayo!P10</f>
        <v>4.1999999999999993</v>
      </c>
    </row>
    <row r="12" spans="1:18">
      <c r="A12" s="1">
        <v>11</v>
      </c>
      <c r="B12" s="1" t="s">
        <v>20</v>
      </c>
      <c r="C12" s="2" t="s">
        <v>21</v>
      </c>
      <c r="D12" s="4">
        <v>5</v>
      </c>
      <c r="E12" s="4">
        <v>4</v>
      </c>
      <c r="F12" s="29">
        <v>5</v>
      </c>
      <c r="G12">
        <v>4.5</v>
      </c>
      <c r="J12" s="29">
        <v>5</v>
      </c>
      <c r="L12" s="43">
        <f t="shared" si="0"/>
        <v>4.7</v>
      </c>
      <c r="M12" s="43">
        <f>Tabla1[[#This Row],[Columna2]]</f>
        <v>4.714999999999999</v>
      </c>
      <c r="P12">
        <f>Ensayo!P11</f>
        <v>4.6000000000000005</v>
      </c>
    </row>
    <row r="13" spans="1:18">
      <c r="A13" s="1">
        <v>12</v>
      </c>
      <c r="B13" s="1" t="s">
        <v>22</v>
      </c>
      <c r="C13" s="2" t="s">
        <v>23</v>
      </c>
      <c r="D13" s="4">
        <v>5</v>
      </c>
      <c r="E13" s="4">
        <v>5</v>
      </c>
      <c r="F13" s="29">
        <v>5</v>
      </c>
      <c r="G13">
        <v>5</v>
      </c>
      <c r="J13" s="29">
        <v>4</v>
      </c>
      <c r="L13" s="43">
        <f t="shared" si="0"/>
        <v>4.8</v>
      </c>
      <c r="M13" s="43">
        <f>Tabla1[[#This Row],[Columna2]]</f>
        <v>4.7449999999999992</v>
      </c>
      <c r="P13">
        <f>Ensayo!P12</f>
        <v>4.05</v>
      </c>
    </row>
    <row r="14" spans="1:18">
      <c r="A14" s="1">
        <v>13</v>
      </c>
      <c r="B14" s="1" t="s">
        <v>24</v>
      </c>
      <c r="C14" s="2" t="s">
        <v>25</v>
      </c>
      <c r="D14" s="4">
        <v>5</v>
      </c>
      <c r="E14" s="4">
        <v>4</v>
      </c>
      <c r="F14" s="29">
        <v>5</v>
      </c>
      <c r="G14">
        <v>5</v>
      </c>
      <c r="J14" s="29">
        <v>5</v>
      </c>
      <c r="L14" s="43">
        <f t="shared" si="0"/>
        <v>4.8</v>
      </c>
      <c r="M14" s="43">
        <f>Tabla1[[#This Row],[Columna2]]</f>
        <v>4.8949999999999996</v>
      </c>
      <c r="P14">
        <f>Ensayo!P13</f>
        <v>4.7</v>
      </c>
    </row>
    <row r="15" spans="1:18">
      <c r="A15" s="1">
        <v>14</v>
      </c>
      <c r="B15" s="1" t="s">
        <v>26</v>
      </c>
      <c r="C15" s="2" t="s">
        <v>27</v>
      </c>
      <c r="D15" s="4">
        <v>5</v>
      </c>
      <c r="E15" s="4">
        <v>5</v>
      </c>
      <c r="F15" s="29">
        <v>5</v>
      </c>
      <c r="G15">
        <v>5</v>
      </c>
      <c r="J15" s="29">
        <v>5</v>
      </c>
      <c r="L15" s="43">
        <f t="shared" si="0"/>
        <v>5</v>
      </c>
      <c r="M15" s="43">
        <f>Tabla1[[#This Row],[Columna2]]</f>
        <v>4.9249999999999998</v>
      </c>
      <c r="P15">
        <f>Ensayo!P14</f>
        <v>4.55</v>
      </c>
    </row>
    <row r="16" spans="1:18">
      <c r="A16" s="1">
        <v>15</v>
      </c>
      <c r="B16" s="1" t="s">
        <v>28</v>
      </c>
      <c r="C16" s="2" t="s">
        <v>29</v>
      </c>
      <c r="D16" s="4">
        <v>5</v>
      </c>
      <c r="E16" s="4">
        <v>4</v>
      </c>
      <c r="F16" s="29">
        <v>5</v>
      </c>
      <c r="G16">
        <v>5</v>
      </c>
      <c r="J16" s="29">
        <v>4</v>
      </c>
      <c r="L16" s="43">
        <f t="shared" si="0"/>
        <v>4.5999999999999996</v>
      </c>
      <c r="M16" s="43">
        <f>Tabla1[[#This Row],[Columna2]]</f>
        <v>4.8724999999999996</v>
      </c>
      <c r="P16">
        <f>Ensayo!P15</f>
        <v>4.9000000000000004</v>
      </c>
    </row>
    <row r="17" spans="1:16">
      <c r="A17" s="1">
        <v>16</v>
      </c>
      <c r="B17" s="1" t="s">
        <v>30</v>
      </c>
      <c r="C17" s="2" t="s">
        <v>31</v>
      </c>
      <c r="D17" s="4">
        <v>5</v>
      </c>
      <c r="E17" s="4">
        <v>4</v>
      </c>
      <c r="F17" s="29">
        <v>5</v>
      </c>
      <c r="G17">
        <v>5</v>
      </c>
      <c r="J17" s="29">
        <v>4</v>
      </c>
      <c r="L17" s="43">
        <f t="shared" si="0"/>
        <v>4.5999999999999996</v>
      </c>
      <c r="M17" s="43">
        <f>Tabla1[[#This Row],[Columna2]]</f>
        <v>4.7974999999999994</v>
      </c>
      <c r="P17">
        <f>Ensayo!P16</f>
        <v>4.8500000000000005</v>
      </c>
    </row>
    <row r="18" spans="1:16">
      <c r="A18" s="1">
        <v>1</v>
      </c>
      <c r="B18" s="1" t="s">
        <v>1</v>
      </c>
      <c r="C18" s="2" t="s">
        <v>62</v>
      </c>
      <c r="D18" s="4">
        <v>5</v>
      </c>
      <c r="E18" s="4">
        <v>4</v>
      </c>
      <c r="F18" s="29">
        <v>0</v>
      </c>
      <c r="G18">
        <v>0</v>
      </c>
      <c r="J18" s="29">
        <v>4</v>
      </c>
      <c r="L18" s="43">
        <f t="shared" si="0"/>
        <v>2.6</v>
      </c>
      <c r="M18" s="43">
        <f>Tabla1[[#This Row],[Columna2]]</f>
        <v>2.375</v>
      </c>
      <c r="P18">
        <f>Ensayo!P17</f>
        <v>2.5999999999999996</v>
      </c>
    </row>
    <row r="19" spans="1:16">
      <c r="A19" s="1">
        <v>17</v>
      </c>
      <c r="B19" s="1" t="s">
        <v>32</v>
      </c>
      <c r="C19" s="2" t="s">
        <v>33</v>
      </c>
      <c r="D19" s="4">
        <v>5</v>
      </c>
      <c r="E19" s="4">
        <v>4</v>
      </c>
      <c r="F19" s="29">
        <v>0</v>
      </c>
      <c r="G19">
        <v>0</v>
      </c>
      <c r="J19" s="29">
        <v>4</v>
      </c>
      <c r="L19" s="43">
        <f t="shared" si="0"/>
        <v>2.6</v>
      </c>
      <c r="M19" s="43">
        <f>Tabla1[[#This Row],[Columna2]]</f>
        <v>4.46</v>
      </c>
      <c r="P19">
        <f>Ensayo!P18</f>
        <v>0</v>
      </c>
    </row>
    <row r="20" spans="1:16">
      <c r="A20" s="1">
        <v>18</v>
      </c>
      <c r="B20" s="1" t="s">
        <v>34</v>
      </c>
      <c r="C20" s="2" t="s">
        <v>35</v>
      </c>
      <c r="D20" s="4">
        <v>5</v>
      </c>
      <c r="E20" s="4">
        <v>5</v>
      </c>
      <c r="F20" s="29">
        <v>5</v>
      </c>
      <c r="G20">
        <v>4.5</v>
      </c>
      <c r="J20" s="29">
        <v>5</v>
      </c>
      <c r="L20" s="43">
        <f t="shared" si="0"/>
        <v>4.9000000000000004</v>
      </c>
      <c r="M20" s="43">
        <f>Tabla1[[#This Row],[Columna2]]</f>
        <v>4.8424999999999994</v>
      </c>
      <c r="P20">
        <f>Ensayo!P19</f>
        <v>4.75</v>
      </c>
    </row>
    <row r="21" spans="1:16">
      <c r="A21" s="1">
        <v>19</v>
      </c>
      <c r="B21" s="1" t="s">
        <v>36</v>
      </c>
      <c r="C21" s="2" t="s">
        <v>37</v>
      </c>
      <c r="D21" s="4">
        <v>5</v>
      </c>
      <c r="E21" s="4">
        <v>5</v>
      </c>
      <c r="F21" s="29">
        <v>0</v>
      </c>
      <c r="G21">
        <v>4.5</v>
      </c>
      <c r="J21" s="29">
        <v>4</v>
      </c>
      <c r="L21" s="43">
        <f t="shared" si="0"/>
        <v>3.7</v>
      </c>
      <c r="M21" s="43">
        <f>Tabla1[[#This Row],[Columna2]]</f>
        <v>4.6400000000000006</v>
      </c>
      <c r="P21">
        <f>Ensayo!P20</f>
        <v>4.6499999999999995</v>
      </c>
    </row>
    <row r="22" spans="1:16">
      <c r="A22" s="1">
        <v>20</v>
      </c>
      <c r="B22" s="1" t="s">
        <v>38</v>
      </c>
      <c r="C22" s="2" t="s">
        <v>39</v>
      </c>
      <c r="D22" s="4">
        <v>5</v>
      </c>
      <c r="E22" s="4">
        <v>0</v>
      </c>
      <c r="F22" s="29">
        <v>0</v>
      </c>
      <c r="G22">
        <v>5</v>
      </c>
      <c r="J22" s="29">
        <v>5</v>
      </c>
      <c r="L22" s="43">
        <f t="shared" si="0"/>
        <v>3</v>
      </c>
      <c r="M22" s="43">
        <f>Tabla1[[#This Row],[Columna2]]</f>
        <v>4.6549999999999994</v>
      </c>
      <c r="P22">
        <f>Ensayo!P21</f>
        <v>4.9500000000000011</v>
      </c>
    </row>
    <row r="23" spans="1:16">
      <c r="A23" s="1">
        <v>21</v>
      </c>
      <c r="B23" s="1" t="s">
        <v>40</v>
      </c>
      <c r="C23" s="2" t="s">
        <v>41</v>
      </c>
      <c r="D23" s="4">
        <v>5</v>
      </c>
      <c r="E23" s="4">
        <v>3.5</v>
      </c>
      <c r="F23" s="29">
        <v>0</v>
      </c>
      <c r="G23">
        <v>0</v>
      </c>
      <c r="J23" s="29">
        <v>4</v>
      </c>
      <c r="L23" s="43">
        <f t="shared" si="0"/>
        <v>2.5</v>
      </c>
      <c r="M23" s="43">
        <f>Tabla1[[#This Row],[Columna2]]</f>
        <v>2.9824999999999999</v>
      </c>
      <c r="P23">
        <f>Ensayo!P22</f>
        <v>3.7499999999999996</v>
      </c>
    </row>
    <row r="24" spans="1:16">
      <c r="A24" s="1">
        <v>22</v>
      </c>
      <c r="B24" s="1" t="s">
        <v>42</v>
      </c>
      <c r="C24" s="2" t="s">
        <v>43</v>
      </c>
      <c r="D24" s="4">
        <v>5</v>
      </c>
      <c r="E24" s="4">
        <v>5</v>
      </c>
      <c r="F24" s="29">
        <v>5</v>
      </c>
      <c r="G24">
        <v>5</v>
      </c>
      <c r="J24" s="29">
        <v>4</v>
      </c>
      <c r="L24" s="43">
        <f t="shared" si="0"/>
        <v>4.8</v>
      </c>
      <c r="M24" s="43">
        <f>Tabla1[[#This Row],[Columna2]]</f>
        <v>4.6024999999999991</v>
      </c>
      <c r="P24">
        <f>Ensayo!P23</f>
        <v>4.45</v>
      </c>
    </row>
    <row r="25" spans="1:16">
      <c r="A25" s="1">
        <v>23</v>
      </c>
      <c r="B25" s="1" t="s">
        <v>44</v>
      </c>
      <c r="C25" s="2" t="s">
        <v>45</v>
      </c>
      <c r="D25" s="4">
        <v>5</v>
      </c>
      <c r="E25" s="4">
        <v>4</v>
      </c>
      <c r="F25" s="29">
        <v>5</v>
      </c>
      <c r="G25">
        <v>5</v>
      </c>
      <c r="J25" s="29">
        <v>5</v>
      </c>
      <c r="L25" s="43">
        <f t="shared" si="0"/>
        <v>4.8</v>
      </c>
      <c r="M25" s="43">
        <f>Tabla1[[#This Row],[Columna2]]</f>
        <v>5</v>
      </c>
      <c r="P25">
        <f>Ensayo!P24</f>
        <v>4.7500000000000009</v>
      </c>
    </row>
    <row r="26" spans="1:16">
      <c r="A26" s="1">
        <v>24</v>
      </c>
      <c r="B26" s="1" t="s">
        <v>46</v>
      </c>
      <c r="C26" s="2" t="s">
        <v>47</v>
      </c>
      <c r="D26" s="4">
        <v>5</v>
      </c>
      <c r="E26" s="4">
        <v>3.5</v>
      </c>
      <c r="F26" s="29">
        <v>5</v>
      </c>
      <c r="G26">
        <v>0</v>
      </c>
      <c r="J26" s="29">
        <v>4</v>
      </c>
      <c r="L26" s="43">
        <f t="shared" si="0"/>
        <v>3.5</v>
      </c>
      <c r="M26" s="43">
        <f>Tabla1[[#This Row],[Columna2]]</f>
        <v>4.6639999999999997</v>
      </c>
      <c r="P26">
        <f>Ensayo!P25</f>
        <v>4.3499999999999996</v>
      </c>
    </row>
    <row r="27" spans="1:16">
      <c r="A27" s="1">
        <v>25</v>
      </c>
      <c r="B27" s="1" t="s">
        <v>48</v>
      </c>
      <c r="C27" s="2" t="s">
        <v>49</v>
      </c>
      <c r="D27" s="4">
        <v>5</v>
      </c>
      <c r="E27" s="4">
        <v>5</v>
      </c>
      <c r="F27" s="29">
        <v>5</v>
      </c>
      <c r="G27" t="s">
        <v>364</v>
      </c>
      <c r="J27" s="29">
        <v>4</v>
      </c>
      <c r="L27" s="43">
        <f t="shared" si="0"/>
        <v>4.75</v>
      </c>
      <c r="M27" s="43">
        <f>Tabla1[[#This Row],[Columna2]]</f>
        <v>4.8199999999999994</v>
      </c>
      <c r="P27">
        <f>Ensayo!P26</f>
        <v>4.8500000000000005</v>
      </c>
    </row>
    <row r="28" spans="1:16">
      <c r="A28" s="1">
        <v>26</v>
      </c>
      <c r="B28" s="1" t="s">
        <v>50</v>
      </c>
      <c r="C28" s="2" t="s">
        <v>51</v>
      </c>
      <c r="D28" s="4">
        <v>5</v>
      </c>
      <c r="E28" s="4">
        <v>0</v>
      </c>
      <c r="F28" s="29">
        <v>0</v>
      </c>
      <c r="G28">
        <v>0</v>
      </c>
      <c r="J28" s="29">
        <v>3</v>
      </c>
      <c r="L28" s="43">
        <f t="shared" si="0"/>
        <v>1.6</v>
      </c>
      <c r="M28" s="43">
        <f>Tabla1[[#This Row],[Columna2]]</f>
        <v>0</v>
      </c>
      <c r="P28">
        <f>Ensayo!P27</f>
        <v>0</v>
      </c>
    </row>
    <row r="29" spans="1:16">
      <c r="A29" s="1">
        <v>27</v>
      </c>
      <c r="B29" s="1" t="s">
        <v>52</v>
      </c>
      <c r="C29" s="2" t="s">
        <v>53</v>
      </c>
      <c r="D29" s="4">
        <v>5</v>
      </c>
      <c r="E29" s="4">
        <v>0</v>
      </c>
      <c r="F29" s="29">
        <v>5</v>
      </c>
      <c r="G29">
        <v>4.5</v>
      </c>
      <c r="J29" s="29">
        <v>3</v>
      </c>
      <c r="L29" s="43">
        <f t="shared" si="0"/>
        <v>3.5</v>
      </c>
      <c r="M29" s="43">
        <f>Tabla1[[#This Row],[Columna2]]</f>
        <v>4</v>
      </c>
      <c r="P29">
        <f>Ensayo!P28</f>
        <v>3.9499999999999997</v>
      </c>
    </row>
    <row r="30" spans="1:16">
      <c r="A30" s="1">
        <v>28</v>
      </c>
      <c r="B30" s="1" t="s">
        <v>54</v>
      </c>
      <c r="C30" s="2" t="s">
        <v>55</v>
      </c>
      <c r="D30" s="4">
        <v>5</v>
      </c>
      <c r="E30" s="4">
        <v>0</v>
      </c>
      <c r="F30" s="29">
        <v>5</v>
      </c>
      <c r="G30">
        <v>0</v>
      </c>
      <c r="J30" s="29">
        <v>5</v>
      </c>
      <c r="L30" s="43">
        <f t="shared" si="0"/>
        <v>3</v>
      </c>
      <c r="M30" s="43">
        <f>Tabla1[[#This Row],[Columna2]]</f>
        <v>4</v>
      </c>
      <c r="P30">
        <f>Ensayo!P29</f>
        <v>3.7</v>
      </c>
    </row>
    <row r="31" spans="1:16">
      <c r="A31" s="1">
        <v>29</v>
      </c>
      <c r="B31" s="1" t="s">
        <v>56</v>
      </c>
      <c r="C31" s="2" t="s">
        <v>57</v>
      </c>
      <c r="D31" s="4">
        <v>5</v>
      </c>
      <c r="E31" s="4">
        <v>4</v>
      </c>
      <c r="F31" s="29">
        <v>5</v>
      </c>
      <c r="G31">
        <v>5</v>
      </c>
      <c r="J31" s="29">
        <v>5</v>
      </c>
      <c r="L31" s="43">
        <f t="shared" si="0"/>
        <v>4.8</v>
      </c>
      <c r="M31" s="43">
        <f>Tabla1[[#This Row],[Columna2]]</f>
        <v>4.8949999999999996</v>
      </c>
      <c r="P31">
        <f>Ensayo!P30</f>
        <v>4.8500000000000005</v>
      </c>
    </row>
  </sheetData>
  <autoFilter ref="A2:C2" xr:uid="{061956C3-DF54-48E9-ADB9-E335F328C050}">
    <sortState xmlns:xlrd2="http://schemas.microsoft.com/office/spreadsheetml/2017/richdata2" ref="A3:C31">
      <sortCondition ref="C2"/>
    </sortState>
  </autoFilter>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83FE7-9C5C-421C-A064-FB4A20536FCA}">
  <dimension ref="A1:Q30"/>
  <sheetViews>
    <sheetView topLeftCell="A22" workbookViewId="0">
      <selection activeCell="D9" sqref="D9"/>
    </sheetView>
  </sheetViews>
  <sheetFormatPr defaultRowHeight="15"/>
  <cols>
    <col min="1" max="1" width="10.28515625" bestFit="1" customWidth="1"/>
    <col min="2" max="2" width="34.42578125" hidden="1" customWidth="1"/>
    <col min="3" max="3" width="17.42578125" hidden="1" customWidth="1"/>
    <col min="4" max="4" width="33.140625" style="7" bestFit="1" customWidth="1"/>
    <col min="5" max="5" width="10.28515625" style="7" customWidth="1"/>
    <col min="6" max="6" width="11.42578125" style="7" customWidth="1"/>
    <col min="7" max="7" width="10" style="7" customWidth="1"/>
    <col min="8" max="8" width="14" style="7" customWidth="1"/>
    <col min="9" max="9" width="13.42578125" style="7" customWidth="1"/>
    <col min="10" max="10" width="10" style="7" customWidth="1"/>
    <col min="11" max="11" width="11.42578125" style="7" customWidth="1"/>
    <col min="12" max="12" width="12.42578125" style="7" customWidth="1"/>
    <col min="13" max="13" width="12.28515625" style="7" customWidth="1"/>
    <col min="14" max="15" width="13.140625" style="7" customWidth="1"/>
    <col min="16" max="16" width="12.28515625" style="7" customWidth="1"/>
    <col min="17" max="17" width="64.140625" customWidth="1"/>
  </cols>
  <sheetData>
    <row r="1" spans="1:17" ht="38.25">
      <c r="A1" s="32" t="s">
        <v>231</v>
      </c>
      <c r="B1" s="32" t="s">
        <v>88</v>
      </c>
      <c r="C1" s="33" t="s">
        <v>280</v>
      </c>
      <c r="D1" s="44" t="s">
        <v>319</v>
      </c>
      <c r="E1" s="44" t="s">
        <v>320</v>
      </c>
      <c r="F1" s="44" t="s">
        <v>321</v>
      </c>
      <c r="G1" s="44" t="s">
        <v>322</v>
      </c>
      <c r="H1" s="44" t="s">
        <v>323</v>
      </c>
      <c r="I1" s="44" t="s">
        <v>324</v>
      </c>
      <c r="J1" s="44" t="s">
        <v>325</v>
      </c>
      <c r="K1" s="44" t="s">
        <v>326</v>
      </c>
      <c r="L1" s="44" t="s">
        <v>327</v>
      </c>
      <c r="M1" s="44" t="s">
        <v>328</v>
      </c>
      <c r="N1" s="44" t="s">
        <v>329</v>
      </c>
      <c r="O1" s="44" t="s">
        <v>330</v>
      </c>
      <c r="P1" s="44" t="s">
        <v>96</v>
      </c>
      <c r="Q1" s="47" t="s">
        <v>281</v>
      </c>
    </row>
    <row r="2" spans="1:17" ht="75">
      <c r="A2" s="45" t="s">
        <v>2</v>
      </c>
      <c r="B2" s="46" t="s">
        <v>97</v>
      </c>
      <c r="C2" s="7">
        <v>1</v>
      </c>
      <c r="D2" s="51" t="s">
        <v>331</v>
      </c>
      <c r="E2" s="7">
        <v>0.2</v>
      </c>
      <c r="F2" s="7">
        <v>0.5</v>
      </c>
      <c r="G2" s="7">
        <v>0.4</v>
      </c>
      <c r="H2" s="7">
        <v>1</v>
      </c>
      <c r="I2" s="7">
        <v>0.4</v>
      </c>
      <c r="J2" s="7">
        <v>0.4</v>
      </c>
      <c r="K2" s="7">
        <v>0.7</v>
      </c>
      <c r="L2" s="7">
        <v>0.3</v>
      </c>
      <c r="M2" s="7">
        <v>0.4</v>
      </c>
      <c r="N2" s="7">
        <v>0.2</v>
      </c>
      <c r="O2" s="7">
        <v>0</v>
      </c>
      <c r="P2" s="7">
        <f>SUM(E2:O2)</f>
        <v>4.5</v>
      </c>
      <c r="Q2" s="3" t="s">
        <v>337</v>
      </c>
    </row>
    <row r="3" spans="1:17" ht="60">
      <c r="A3" s="45" t="s">
        <v>4</v>
      </c>
      <c r="B3" s="46" t="s">
        <v>104</v>
      </c>
      <c r="C3" s="7">
        <v>1</v>
      </c>
      <c r="D3" s="51" t="s">
        <v>332</v>
      </c>
      <c r="E3" s="7">
        <v>0.2</v>
      </c>
      <c r="F3" s="7">
        <v>0.5</v>
      </c>
      <c r="G3" s="7">
        <v>0.5</v>
      </c>
      <c r="H3" s="7">
        <v>0.75</v>
      </c>
      <c r="I3" s="7">
        <v>0.4</v>
      </c>
      <c r="J3" s="7">
        <v>0.2</v>
      </c>
      <c r="K3" s="7">
        <v>0.7</v>
      </c>
      <c r="L3" s="7">
        <v>0.4</v>
      </c>
      <c r="M3" s="7">
        <v>0.4</v>
      </c>
      <c r="N3" s="7">
        <v>0.2</v>
      </c>
      <c r="O3" s="7">
        <v>0</v>
      </c>
      <c r="P3" s="7">
        <f>SUM(E3:O3)</f>
        <v>4.25</v>
      </c>
      <c r="Q3" s="3" t="s">
        <v>338</v>
      </c>
    </row>
    <row r="4" spans="1:17">
      <c r="A4" s="45" t="s">
        <v>6</v>
      </c>
      <c r="B4" s="46" t="s">
        <v>111</v>
      </c>
      <c r="C4" s="7">
        <v>0</v>
      </c>
      <c r="D4" s="50" t="s">
        <v>333</v>
      </c>
      <c r="E4" s="50"/>
      <c r="F4" s="50"/>
      <c r="G4" s="50"/>
      <c r="H4" s="50"/>
      <c r="I4" s="50"/>
      <c r="J4" s="50"/>
      <c r="K4" s="50"/>
      <c r="L4" s="50"/>
      <c r="M4" s="50"/>
      <c r="N4" s="50"/>
      <c r="O4" s="50">
        <v>-0.2</v>
      </c>
      <c r="P4" s="50">
        <v>0</v>
      </c>
      <c r="Q4" s="49"/>
    </row>
    <row r="5" spans="1:17" ht="60">
      <c r="A5" s="45" t="s">
        <v>8</v>
      </c>
      <c r="B5" s="46" t="s">
        <v>114</v>
      </c>
      <c r="C5" s="7">
        <v>1</v>
      </c>
      <c r="D5" s="51" t="s">
        <v>334</v>
      </c>
      <c r="E5" s="7">
        <v>0.2</v>
      </c>
      <c r="F5" s="7">
        <v>0.5</v>
      </c>
      <c r="G5" s="7">
        <v>0.3</v>
      </c>
      <c r="H5" s="7">
        <v>0.75</v>
      </c>
      <c r="I5" s="7">
        <v>0.4</v>
      </c>
      <c r="J5" s="7">
        <v>0.2</v>
      </c>
      <c r="K5" s="7">
        <v>0.7</v>
      </c>
      <c r="L5" s="7">
        <v>0.4</v>
      </c>
      <c r="M5" s="7">
        <v>0.3</v>
      </c>
      <c r="N5" s="7">
        <v>0.2</v>
      </c>
      <c r="O5" s="7">
        <v>0</v>
      </c>
      <c r="P5" s="7">
        <f t="shared" ref="P5:P17" si="0">SUM(E5:O5)</f>
        <v>3.9499999999999997</v>
      </c>
      <c r="Q5" s="3" t="s">
        <v>339</v>
      </c>
    </row>
    <row r="6" spans="1:17" ht="60">
      <c r="A6" s="45" t="s">
        <v>10</v>
      </c>
      <c r="B6" s="46" t="s">
        <v>122</v>
      </c>
      <c r="C6" s="7">
        <v>1</v>
      </c>
      <c r="D6" s="51" t="s">
        <v>335</v>
      </c>
      <c r="E6" s="7">
        <v>0.2</v>
      </c>
      <c r="F6" s="7">
        <v>0.5</v>
      </c>
      <c r="G6" s="7">
        <v>0.4</v>
      </c>
      <c r="H6" s="7">
        <v>0.75</v>
      </c>
      <c r="I6" s="7">
        <v>0.3</v>
      </c>
      <c r="J6" s="7">
        <v>0.5</v>
      </c>
      <c r="K6" s="7">
        <v>0.9</v>
      </c>
      <c r="L6" s="7">
        <v>0.4</v>
      </c>
      <c r="M6" s="7">
        <v>0.3</v>
      </c>
      <c r="N6" s="7">
        <v>0.2</v>
      </c>
      <c r="O6" s="7">
        <v>0</v>
      </c>
      <c r="P6" s="7">
        <f t="shared" si="0"/>
        <v>4.45</v>
      </c>
      <c r="Q6" s="3" t="s">
        <v>340</v>
      </c>
    </row>
    <row r="7" spans="1:17" ht="60">
      <c r="A7" s="45" t="s">
        <v>12</v>
      </c>
      <c r="B7" s="46" t="s">
        <v>127</v>
      </c>
      <c r="C7" s="7">
        <v>1</v>
      </c>
      <c r="D7" s="51" t="s">
        <v>335</v>
      </c>
      <c r="E7" s="7">
        <v>0.2</v>
      </c>
      <c r="F7" s="7">
        <v>0.5</v>
      </c>
      <c r="G7" s="7">
        <v>0.5</v>
      </c>
      <c r="H7" s="7">
        <v>1</v>
      </c>
      <c r="I7" s="7">
        <v>0.4</v>
      </c>
      <c r="J7" s="7">
        <v>0.3</v>
      </c>
      <c r="K7" s="7">
        <v>0.7</v>
      </c>
      <c r="L7" s="7">
        <v>0.4</v>
      </c>
      <c r="M7" s="7">
        <v>0.3</v>
      </c>
      <c r="N7" s="7">
        <v>0.2</v>
      </c>
      <c r="O7" s="7">
        <v>0</v>
      </c>
      <c r="P7" s="7">
        <f t="shared" si="0"/>
        <v>4.5</v>
      </c>
      <c r="Q7" s="3" t="s">
        <v>341</v>
      </c>
    </row>
    <row r="8" spans="1:17" ht="45">
      <c r="A8" s="45" t="s">
        <v>14</v>
      </c>
      <c r="B8" s="46" t="s">
        <v>133</v>
      </c>
      <c r="C8" s="7">
        <v>1</v>
      </c>
      <c r="D8" s="51" t="s">
        <v>335</v>
      </c>
      <c r="E8" s="7">
        <v>0.2</v>
      </c>
      <c r="F8" s="7">
        <v>0.5</v>
      </c>
      <c r="G8" s="7">
        <v>0.5</v>
      </c>
      <c r="H8" s="7">
        <v>1</v>
      </c>
      <c r="I8" s="7">
        <v>0.4</v>
      </c>
      <c r="J8" s="7">
        <v>0.5</v>
      </c>
      <c r="K8" s="7">
        <v>0.9</v>
      </c>
      <c r="L8" s="7">
        <v>0.4</v>
      </c>
      <c r="M8" s="7">
        <v>0.4</v>
      </c>
      <c r="N8" s="7">
        <v>0.15</v>
      </c>
      <c r="O8" s="7">
        <v>0</v>
      </c>
      <c r="P8" s="7">
        <f t="shared" si="0"/>
        <v>4.9500000000000011</v>
      </c>
      <c r="Q8" s="3" t="s">
        <v>342</v>
      </c>
    </row>
    <row r="9" spans="1:17" ht="75">
      <c r="A9" s="45" t="s">
        <v>16</v>
      </c>
      <c r="B9" s="46" t="s">
        <v>140</v>
      </c>
      <c r="C9" s="7">
        <v>1</v>
      </c>
      <c r="D9" s="51" t="s">
        <v>335</v>
      </c>
      <c r="E9" s="7">
        <v>0.2</v>
      </c>
      <c r="F9" s="7">
        <v>0.5</v>
      </c>
      <c r="G9" s="7">
        <v>0.4</v>
      </c>
      <c r="H9" s="7">
        <v>1</v>
      </c>
      <c r="I9" s="7">
        <v>0.4</v>
      </c>
      <c r="J9" s="7">
        <v>0.4</v>
      </c>
      <c r="K9" s="7">
        <v>0.7</v>
      </c>
      <c r="L9" s="7">
        <v>0.3</v>
      </c>
      <c r="M9" s="7">
        <v>0.3</v>
      </c>
      <c r="N9" s="7">
        <v>0.15</v>
      </c>
      <c r="O9" s="7">
        <v>0</v>
      </c>
      <c r="P9" s="7">
        <f t="shared" si="0"/>
        <v>4.3499999999999996</v>
      </c>
      <c r="Q9" s="3" t="s">
        <v>343</v>
      </c>
    </row>
    <row r="10" spans="1:17" ht="75">
      <c r="A10" s="45" t="s">
        <v>18</v>
      </c>
      <c r="B10" s="46" t="s">
        <v>146</v>
      </c>
      <c r="C10" s="7">
        <v>1</v>
      </c>
      <c r="D10" s="51" t="s">
        <v>335</v>
      </c>
      <c r="E10" s="7">
        <v>0.15</v>
      </c>
      <c r="F10" s="7">
        <v>0.4</v>
      </c>
      <c r="G10" s="7">
        <v>0.4</v>
      </c>
      <c r="H10" s="7">
        <v>0.75</v>
      </c>
      <c r="I10" s="7">
        <v>0.4</v>
      </c>
      <c r="J10" s="7">
        <v>0.3</v>
      </c>
      <c r="K10" s="7">
        <v>0.9</v>
      </c>
      <c r="L10" s="7">
        <v>0.4</v>
      </c>
      <c r="M10" s="7">
        <v>0.4</v>
      </c>
      <c r="N10" s="7">
        <v>0.1</v>
      </c>
      <c r="O10" s="7">
        <v>0</v>
      </c>
      <c r="P10" s="52">
        <f t="shared" si="0"/>
        <v>4.1999999999999993</v>
      </c>
      <c r="Q10" s="3" t="s">
        <v>344</v>
      </c>
    </row>
    <row r="11" spans="1:17" ht="60">
      <c r="A11" s="45" t="s">
        <v>20</v>
      </c>
      <c r="B11" s="46" t="s">
        <v>152</v>
      </c>
      <c r="C11" s="7">
        <v>1</v>
      </c>
      <c r="D11" s="51" t="s">
        <v>336</v>
      </c>
      <c r="E11" s="7">
        <v>0.15</v>
      </c>
      <c r="F11" s="7">
        <v>0.5</v>
      </c>
      <c r="G11" s="7">
        <v>0.5</v>
      </c>
      <c r="H11" s="7">
        <v>1</v>
      </c>
      <c r="I11" s="7">
        <v>0.4</v>
      </c>
      <c r="J11" s="7">
        <v>0.4</v>
      </c>
      <c r="K11" s="7">
        <v>0.7</v>
      </c>
      <c r="L11" s="7">
        <v>0.4</v>
      </c>
      <c r="M11" s="7">
        <v>0.4</v>
      </c>
      <c r="N11" s="7">
        <v>0.15</v>
      </c>
      <c r="O11" s="7">
        <v>0</v>
      </c>
      <c r="P11" s="7">
        <f t="shared" si="0"/>
        <v>4.6000000000000005</v>
      </c>
      <c r="Q11" s="3" t="s">
        <v>345</v>
      </c>
    </row>
    <row r="12" spans="1:17" ht="60">
      <c r="A12" s="45" t="s">
        <v>22</v>
      </c>
      <c r="B12" s="46" t="s">
        <v>159</v>
      </c>
      <c r="C12" s="7">
        <v>1</v>
      </c>
      <c r="D12" s="51" t="s">
        <v>335</v>
      </c>
      <c r="E12" s="7">
        <v>0.2</v>
      </c>
      <c r="F12" s="7">
        <v>0.4</v>
      </c>
      <c r="G12" s="7">
        <v>0.4</v>
      </c>
      <c r="H12" s="7">
        <v>0.75</v>
      </c>
      <c r="I12" s="7">
        <v>0.4</v>
      </c>
      <c r="J12" s="7">
        <v>0.2</v>
      </c>
      <c r="K12" s="7">
        <v>0.7</v>
      </c>
      <c r="L12" s="7">
        <v>0.4</v>
      </c>
      <c r="M12" s="7">
        <v>0.4</v>
      </c>
      <c r="N12" s="7">
        <v>0.2</v>
      </c>
      <c r="O12" s="7">
        <v>0</v>
      </c>
      <c r="P12" s="7">
        <f t="shared" si="0"/>
        <v>4.05</v>
      </c>
      <c r="Q12" s="3" t="s">
        <v>346</v>
      </c>
    </row>
    <row r="13" spans="1:17" ht="45">
      <c r="A13" s="45" t="s">
        <v>24</v>
      </c>
      <c r="B13" s="46" t="s">
        <v>162</v>
      </c>
      <c r="C13" s="7">
        <v>1</v>
      </c>
      <c r="D13" s="51" t="s">
        <v>332</v>
      </c>
      <c r="E13" s="7">
        <v>0.2</v>
      </c>
      <c r="F13" s="7">
        <v>0.5</v>
      </c>
      <c r="G13" s="7">
        <v>0.4</v>
      </c>
      <c r="H13" s="7">
        <v>1</v>
      </c>
      <c r="I13" s="7">
        <v>0.4</v>
      </c>
      <c r="J13" s="7">
        <v>0.4</v>
      </c>
      <c r="K13" s="7">
        <v>0.9</v>
      </c>
      <c r="L13" s="7">
        <v>0.4</v>
      </c>
      <c r="M13" s="7">
        <v>0.3</v>
      </c>
      <c r="N13" s="7">
        <v>0.2</v>
      </c>
      <c r="O13" s="7">
        <v>0</v>
      </c>
      <c r="P13" s="7">
        <f t="shared" si="0"/>
        <v>4.7</v>
      </c>
      <c r="Q13" s="3" t="s">
        <v>347</v>
      </c>
    </row>
    <row r="14" spans="1:17" ht="45">
      <c r="A14" s="45" t="s">
        <v>26</v>
      </c>
      <c r="B14" s="46" t="s">
        <v>165</v>
      </c>
      <c r="C14" s="7">
        <v>1</v>
      </c>
      <c r="D14" s="51" t="s">
        <v>334</v>
      </c>
      <c r="E14" s="7">
        <v>0.2</v>
      </c>
      <c r="F14" s="7">
        <v>0.5</v>
      </c>
      <c r="G14" s="7">
        <v>0.4</v>
      </c>
      <c r="H14" s="7">
        <v>0.75</v>
      </c>
      <c r="I14" s="7">
        <v>0.3</v>
      </c>
      <c r="J14" s="7">
        <v>0.5</v>
      </c>
      <c r="K14" s="7">
        <v>0.9</v>
      </c>
      <c r="L14" s="7">
        <v>0.4</v>
      </c>
      <c r="M14" s="7">
        <v>0.4</v>
      </c>
      <c r="N14" s="7">
        <v>0.2</v>
      </c>
      <c r="O14" s="7">
        <v>0</v>
      </c>
      <c r="P14" s="7">
        <f t="shared" si="0"/>
        <v>4.55</v>
      </c>
      <c r="Q14" s="3" t="s">
        <v>348</v>
      </c>
    </row>
    <row r="15" spans="1:17" ht="60">
      <c r="A15" s="45" t="s">
        <v>28</v>
      </c>
      <c r="B15" s="46" t="s">
        <v>168</v>
      </c>
      <c r="C15" s="7">
        <v>1</v>
      </c>
      <c r="D15" s="51" t="s">
        <v>334</v>
      </c>
      <c r="E15" s="7">
        <v>0.2</v>
      </c>
      <c r="F15" s="7">
        <v>0.5</v>
      </c>
      <c r="G15" s="7">
        <v>0.5</v>
      </c>
      <c r="H15" s="7">
        <v>1</v>
      </c>
      <c r="I15" s="7">
        <v>0.3</v>
      </c>
      <c r="J15" s="7">
        <v>0.5</v>
      </c>
      <c r="K15" s="7">
        <v>0.9</v>
      </c>
      <c r="L15" s="7">
        <v>0.4</v>
      </c>
      <c r="M15" s="7">
        <v>0.4</v>
      </c>
      <c r="N15" s="7">
        <v>0.2</v>
      </c>
      <c r="O15" s="7">
        <v>0</v>
      </c>
      <c r="P15" s="7">
        <f t="shared" si="0"/>
        <v>4.9000000000000004</v>
      </c>
      <c r="Q15" s="3" t="s">
        <v>349</v>
      </c>
    </row>
    <row r="16" spans="1:17" ht="30">
      <c r="A16" s="45" t="s">
        <v>30</v>
      </c>
      <c r="B16" s="46" t="s">
        <v>171</v>
      </c>
      <c r="C16" s="7">
        <v>1</v>
      </c>
      <c r="D16" s="51" t="s">
        <v>332</v>
      </c>
      <c r="E16" s="7">
        <v>0.15</v>
      </c>
      <c r="F16" s="7">
        <v>0.5</v>
      </c>
      <c r="G16" s="7">
        <v>0.5</v>
      </c>
      <c r="H16" s="7">
        <v>1</v>
      </c>
      <c r="I16" s="7">
        <v>0.3</v>
      </c>
      <c r="J16" s="7">
        <v>0.5</v>
      </c>
      <c r="K16" s="7">
        <v>0.9</v>
      </c>
      <c r="L16" s="7">
        <v>0.4</v>
      </c>
      <c r="M16" s="7">
        <v>0.4</v>
      </c>
      <c r="N16" s="7">
        <v>0.2</v>
      </c>
      <c r="O16" s="7">
        <v>0</v>
      </c>
      <c r="P16" s="7">
        <f t="shared" si="0"/>
        <v>4.8500000000000005</v>
      </c>
      <c r="Q16" s="3" t="s">
        <v>350</v>
      </c>
    </row>
    <row r="17" spans="1:17" ht="120">
      <c r="A17" s="45" t="s">
        <v>1</v>
      </c>
      <c r="B17" s="46" t="s">
        <v>176</v>
      </c>
      <c r="C17" s="7">
        <v>1</v>
      </c>
      <c r="D17" s="51" t="s">
        <v>332</v>
      </c>
      <c r="E17" s="7">
        <v>0.1</v>
      </c>
      <c r="F17" s="7">
        <v>0.4</v>
      </c>
      <c r="G17" s="7">
        <v>0.2</v>
      </c>
      <c r="H17" s="7">
        <v>0.5</v>
      </c>
      <c r="I17" s="7">
        <v>0.2</v>
      </c>
      <c r="J17" s="7">
        <v>0.2</v>
      </c>
      <c r="K17" s="7">
        <v>0.5</v>
      </c>
      <c r="L17" s="7">
        <v>0.2</v>
      </c>
      <c r="M17" s="7">
        <v>0.3</v>
      </c>
      <c r="N17" s="7">
        <v>0</v>
      </c>
      <c r="O17" s="7">
        <v>0</v>
      </c>
      <c r="P17" s="7">
        <f t="shared" si="0"/>
        <v>2.5999999999999996</v>
      </c>
      <c r="Q17" s="3" t="s">
        <v>351</v>
      </c>
    </row>
    <row r="18" spans="1:17">
      <c r="A18" s="45" t="s">
        <v>32</v>
      </c>
      <c r="B18" s="46" t="s">
        <v>182</v>
      </c>
      <c r="C18" s="7">
        <v>0</v>
      </c>
      <c r="D18" s="50" t="s">
        <v>333</v>
      </c>
      <c r="E18" s="50"/>
      <c r="F18" s="50"/>
      <c r="G18" s="50"/>
      <c r="H18" s="50"/>
      <c r="I18" s="50"/>
      <c r="J18" s="50"/>
      <c r="K18" s="50"/>
      <c r="L18" s="50"/>
      <c r="M18" s="50"/>
      <c r="N18" s="50"/>
      <c r="O18" s="50"/>
      <c r="P18" s="50">
        <v>0</v>
      </c>
      <c r="Q18" s="49"/>
    </row>
    <row r="19" spans="1:17" ht="45">
      <c r="A19" s="45" t="s">
        <v>34</v>
      </c>
      <c r="B19" s="46" t="s">
        <v>184</v>
      </c>
      <c r="C19" s="7">
        <v>1</v>
      </c>
      <c r="D19" s="51" t="s">
        <v>332</v>
      </c>
      <c r="E19" s="7">
        <v>0.15</v>
      </c>
      <c r="F19" s="7">
        <v>0.5</v>
      </c>
      <c r="G19" s="7">
        <v>0.5</v>
      </c>
      <c r="H19" s="7">
        <v>1</v>
      </c>
      <c r="I19" s="7">
        <v>0.4</v>
      </c>
      <c r="J19" s="7">
        <v>0.3</v>
      </c>
      <c r="K19" s="7">
        <v>0.9</v>
      </c>
      <c r="L19" s="7">
        <v>0.4</v>
      </c>
      <c r="M19" s="7">
        <v>0.4</v>
      </c>
      <c r="N19" s="7">
        <v>0.2</v>
      </c>
      <c r="O19" s="7">
        <v>0</v>
      </c>
      <c r="P19" s="7">
        <f t="shared" ref="P19:P26" si="1">SUM(E19:O19)</f>
        <v>4.75</v>
      </c>
      <c r="Q19" s="3" t="s">
        <v>352</v>
      </c>
    </row>
    <row r="20" spans="1:17" ht="75">
      <c r="A20" s="45" t="s">
        <v>36</v>
      </c>
      <c r="B20" s="46" t="s">
        <v>190</v>
      </c>
      <c r="C20" s="7">
        <v>0</v>
      </c>
      <c r="D20" s="51" t="s">
        <v>335</v>
      </c>
      <c r="E20" s="7">
        <v>0.15</v>
      </c>
      <c r="F20" s="7">
        <v>0.5</v>
      </c>
      <c r="G20" s="7">
        <v>0.5</v>
      </c>
      <c r="H20" s="7">
        <v>1</v>
      </c>
      <c r="I20" s="7">
        <v>0.4</v>
      </c>
      <c r="J20" s="7">
        <v>0.5</v>
      </c>
      <c r="K20" s="7">
        <v>0.9</v>
      </c>
      <c r="L20" s="7">
        <v>0.4</v>
      </c>
      <c r="M20" s="7">
        <v>0.4</v>
      </c>
      <c r="N20" s="7">
        <v>0.1</v>
      </c>
      <c r="O20" s="7">
        <v>-0.2</v>
      </c>
      <c r="P20" s="7">
        <f t="shared" si="1"/>
        <v>4.6499999999999995</v>
      </c>
      <c r="Q20" s="3" t="s">
        <v>353</v>
      </c>
    </row>
    <row r="21" spans="1:17" ht="45">
      <c r="A21" s="45" t="s">
        <v>38</v>
      </c>
      <c r="B21" s="46" t="s">
        <v>193</v>
      </c>
      <c r="C21" s="7">
        <v>1</v>
      </c>
      <c r="D21" s="51" t="s">
        <v>335</v>
      </c>
      <c r="E21" s="7">
        <v>0.2</v>
      </c>
      <c r="F21" s="7">
        <v>0.5</v>
      </c>
      <c r="G21" s="7">
        <v>0.5</v>
      </c>
      <c r="H21" s="7">
        <v>1</v>
      </c>
      <c r="I21" s="7">
        <v>0.4</v>
      </c>
      <c r="J21" s="7">
        <v>0.5</v>
      </c>
      <c r="K21" s="7">
        <v>0.9</v>
      </c>
      <c r="L21" s="7">
        <v>0.4</v>
      </c>
      <c r="M21" s="7">
        <v>0.4</v>
      </c>
      <c r="N21" s="7">
        <v>0.15</v>
      </c>
      <c r="O21" s="7">
        <v>0</v>
      </c>
      <c r="P21" s="7">
        <f t="shared" si="1"/>
        <v>4.9500000000000011</v>
      </c>
      <c r="Q21" s="3" t="s">
        <v>354</v>
      </c>
    </row>
    <row r="22" spans="1:17" ht="120">
      <c r="A22" s="45" t="s">
        <v>40</v>
      </c>
      <c r="B22" s="46" t="s">
        <v>198</v>
      </c>
      <c r="C22" s="7">
        <v>1</v>
      </c>
      <c r="D22" s="51" t="s">
        <v>334</v>
      </c>
      <c r="E22" s="7">
        <v>0.15</v>
      </c>
      <c r="F22" s="7">
        <v>0.4</v>
      </c>
      <c r="G22" s="7">
        <v>0.4</v>
      </c>
      <c r="H22" s="7">
        <v>0.75</v>
      </c>
      <c r="I22" s="7">
        <v>0.3</v>
      </c>
      <c r="J22" s="7">
        <v>0.3</v>
      </c>
      <c r="K22" s="7">
        <v>0.7</v>
      </c>
      <c r="L22" s="7">
        <v>0.4</v>
      </c>
      <c r="M22" s="7">
        <v>0.3</v>
      </c>
      <c r="N22" s="7">
        <v>0.05</v>
      </c>
      <c r="O22" s="7">
        <v>0</v>
      </c>
      <c r="P22" s="7">
        <f t="shared" si="1"/>
        <v>3.7499999999999996</v>
      </c>
      <c r="Q22" s="48" t="s">
        <v>355</v>
      </c>
    </row>
    <row r="23" spans="1:17" ht="75">
      <c r="A23" s="45" t="s">
        <v>42</v>
      </c>
      <c r="B23" s="46" t="s">
        <v>204</v>
      </c>
      <c r="C23" s="7">
        <v>1</v>
      </c>
      <c r="D23" s="51" t="s">
        <v>335</v>
      </c>
      <c r="E23" s="7">
        <v>0.15</v>
      </c>
      <c r="F23" s="7">
        <v>0.4</v>
      </c>
      <c r="G23" s="7">
        <v>0.4</v>
      </c>
      <c r="H23" s="7">
        <v>1</v>
      </c>
      <c r="I23" s="7">
        <v>0.4</v>
      </c>
      <c r="J23" s="7">
        <v>0.5</v>
      </c>
      <c r="K23" s="7">
        <v>0.7</v>
      </c>
      <c r="L23" s="7">
        <v>0.3</v>
      </c>
      <c r="M23" s="7">
        <v>0.4</v>
      </c>
      <c r="N23" s="7">
        <v>0.2</v>
      </c>
      <c r="O23" s="7">
        <v>0</v>
      </c>
      <c r="P23" s="7">
        <f t="shared" si="1"/>
        <v>4.45</v>
      </c>
      <c r="Q23" s="48" t="s">
        <v>356</v>
      </c>
    </row>
    <row r="24" spans="1:17" ht="90">
      <c r="A24" s="45" t="s">
        <v>44</v>
      </c>
      <c r="B24" s="46" t="s">
        <v>207</v>
      </c>
      <c r="C24" s="7">
        <v>0</v>
      </c>
      <c r="D24" s="51" t="s">
        <v>336</v>
      </c>
      <c r="E24" s="7">
        <v>0.2</v>
      </c>
      <c r="F24" s="7">
        <v>0.5</v>
      </c>
      <c r="G24" s="7">
        <v>0.5</v>
      </c>
      <c r="H24" s="7">
        <v>1</v>
      </c>
      <c r="I24" s="7">
        <v>0.4</v>
      </c>
      <c r="J24" s="7">
        <v>0.5</v>
      </c>
      <c r="K24" s="7">
        <v>0.9</v>
      </c>
      <c r="L24" s="7">
        <v>0.4</v>
      </c>
      <c r="M24" s="7">
        <v>0.4</v>
      </c>
      <c r="N24" s="7">
        <v>0.15</v>
      </c>
      <c r="O24" s="7">
        <v>-0.2</v>
      </c>
      <c r="P24" s="7">
        <f t="shared" si="1"/>
        <v>4.7500000000000009</v>
      </c>
      <c r="Q24" s="48" t="s">
        <v>357</v>
      </c>
    </row>
    <row r="25" spans="1:17" ht="90">
      <c r="A25" s="45" t="s">
        <v>46</v>
      </c>
      <c r="B25" s="46" t="s">
        <v>210</v>
      </c>
      <c r="C25" s="7">
        <v>1</v>
      </c>
      <c r="D25" s="51" t="s">
        <v>335</v>
      </c>
      <c r="E25" s="7">
        <v>0.2</v>
      </c>
      <c r="F25" s="7">
        <v>0.5</v>
      </c>
      <c r="G25" s="7">
        <v>0.5</v>
      </c>
      <c r="H25" s="7">
        <v>1</v>
      </c>
      <c r="I25" s="7">
        <v>0.4</v>
      </c>
      <c r="J25" s="7">
        <v>0.3</v>
      </c>
      <c r="K25" s="7">
        <v>0.7</v>
      </c>
      <c r="L25" s="7">
        <v>0.3</v>
      </c>
      <c r="M25" s="7">
        <v>0.3</v>
      </c>
      <c r="N25" s="7">
        <v>0.15</v>
      </c>
      <c r="O25" s="7">
        <v>0</v>
      </c>
      <c r="P25" s="7">
        <f t="shared" si="1"/>
        <v>4.3499999999999996</v>
      </c>
      <c r="Q25" s="48" t="s">
        <v>358</v>
      </c>
    </row>
    <row r="26" spans="1:17" ht="90">
      <c r="A26" s="45" t="s">
        <v>48</v>
      </c>
      <c r="B26" s="46" t="s">
        <v>213</v>
      </c>
      <c r="C26" s="7">
        <v>1</v>
      </c>
      <c r="D26" s="51" t="s">
        <v>331</v>
      </c>
      <c r="E26" s="7">
        <v>0.2</v>
      </c>
      <c r="F26" s="7">
        <v>0.5</v>
      </c>
      <c r="G26" s="7">
        <v>0.5</v>
      </c>
      <c r="H26" s="7">
        <v>1</v>
      </c>
      <c r="I26" s="7">
        <v>0.4</v>
      </c>
      <c r="J26" s="7">
        <v>0.5</v>
      </c>
      <c r="K26" s="7">
        <v>0.9</v>
      </c>
      <c r="L26" s="7">
        <v>0.3</v>
      </c>
      <c r="M26" s="7">
        <v>0.4</v>
      </c>
      <c r="N26" s="7">
        <v>0.15</v>
      </c>
      <c r="O26" s="7">
        <v>0</v>
      </c>
      <c r="P26" s="7">
        <f t="shared" si="1"/>
        <v>4.8500000000000005</v>
      </c>
      <c r="Q26" s="48" t="s">
        <v>359</v>
      </c>
    </row>
    <row r="27" spans="1:17">
      <c r="A27" s="45" t="s">
        <v>50</v>
      </c>
      <c r="B27" s="46" t="s">
        <v>217</v>
      </c>
      <c r="C27" s="7">
        <v>0</v>
      </c>
      <c r="D27" s="50" t="s">
        <v>333</v>
      </c>
      <c r="E27" s="50"/>
      <c r="F27" s="50"/>
      <c r="G27" s="50"/>
      <c r="H27" s="50"/>
      <c r="I27" s="50"/>
      <c r="J27" s="50"/>
      <c r="K27" s="50"/>
      <c r="L27" s="50"/>
      <c r="M27" s="50"/>
      <c r="N27" s="50"/>
      <c r="O27" s="50"/>
      <c r="P27" s="50">
        <v>0</v>
      </c>
      <c r="Q27" s="49"/>
    </row>
    <row r="28" spans="1:17" ht="120">
      <c r="A28" s="45" t="s">
        <v>52</v>
      </c>
      <c r="B28" s="46" t="s">
        <v>218</v>
      </c>
      <c r="C28" s="7">
        <v>1</v>
      </c>
      <c r="D28" s="51" t="s">
        <v>335</v>
      </c>
      <c r="E28" s="7">
        <v>0.2</v>
      </c>
      <c r="F28" s="7">
        <v>0.5</v>
      </c>
      <c r="G28" s="7">
        <v>0.4</v>
      </c>
      <c r="H28" s="7">
        <v>0.75</v>
      </c>
      <c r="I28" s="7">
        <v>0.4</v>
      </c>
      <c r="J28" s="7">
        <v>0.3</v>
      </c>
      <c r="K28" s="7">
        <v>0.7</v>
      </c>
      <c r="L28" s="7">
        <v>0.3</v>
      </c>
      <c r="M28" s="7">
        <v>0.3</v>
      </c>
      <c r="N28" s="7">
        <v>0.1</v>
      </c>
      <c r="O28" s="7">
        <v>0</v>
      </c>
      <c r="P28" s="7">
        <f>SUM(E28:O28)</f>
        <v>3.9499999999999997</v>
      </c>
      <c r="Q28" s="48" t="s">
        <v>360</v>
      </c>
    </row>
    <row r="29" spans="1:17" ht="90">
      <c r="A29" s="45" t="s">
        <v>54</v>
      </c>
      <c r="B29" s="46" t="s">
        <v>221</v>
      </c>
      <c r="C29" s="7">
        <v>1</v>
      </c>
      <c r="D29" s="51" t="s">
        <v>335</v>
      </c>
      <c r="E29" s="7">
        <v>0.15</v>
      </c>
      <c r="F29" s="7">
        <v>0.4</v>
      </c>
      <c r="G29" s="7">
        <v>0.3</v>
      </c>
      <c r="H29" s="7">
        <v>0.75</v>
      </c>
      <c r="I29" s="7">
        <v>0.3</v>
      </c>
      <c r="J29" s="7">
        <v>0.3</v>
      </c>
      <c r="K29" s="7">
        <v>0.7</v>
      </c>
      <c r="L29" s="7">
        <v>0.3</v>
      </c>
      <c r="M29" s="7">
        <v>0.3</v>
      </c>
      <c r="N29" s="7">
        <v>0.2</v>
      </c>
      <c r="O29" s="7">
        <v>0</v>
      </c>
      <c r="P29" s="7">
        <f>SUM(E29:O29)</f>
        <v>3.7</v>
      </c>
      <c r="Q29" s="48" t="s">
        <v>361</v>
      </c>
    </row>
    <row r="30" spans="1:17" ht="75">
      <c r="A30" s="45" t="s">
        <v>56</v>
      </c>
      <c r="B30" s="46" t="s">
        <v>226</v>
      </c>
      <c r="C30" s="7">
        <v>1</v>
      </c>
      <c r="D30" s="51" t="s">
        <v>332</v>
      </c>
      <c r="E30" s="7">
        <v>0.2</v>
      </c>
      <c r="F30" s="7">
        <v>0.5</v>
      </c>
      <c r="G30" s="7">
        <v>0.5</v>
      </c>
      <c r="H30" s="7">
        <v>1</v>
      </c>
      <c r="I30" s="7">
        <v>0.4</v>
      </c>
      <c r="J30" s="7">
        <v>0.5</v>
      </c>
      <c r="K30" s="7">
        <v>0.9</v>
      </c>
      <c r="L30" s="7">
        <v>0.3</v>
      </c>
      <c r="M30" s="7">
        <v>0.4</v>
      </c>
      <c r="N30" s="7">
        <v>0.15</v>
      </c>
      <c r="O30" s="7">
        <v>0</v>
      </c>
      <c r="P30" s="7">
        <f>SUM(E30:O30)</f>
        <v>4.8500000000000005</v>
      </c>
      <c r="Q30" s="48" t="s">
        <v>362</v>
      </c>
    </row>
  </sheetData>
  <phoneticPr fontId="12" type="noConversion"/>
  <conditionalFormatting sqref="A2:C30">
    <cfRule type="expression" dxfId="0" priority="1">
      <formula>MOD(ROW(),2)=0</formula>
    </cfRule>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3F2D9-D5A9-4D65-A871-E0D1FF7ADB48}">
  <dimension ref="A1:S32"/>
  <sheetViews>
    <sheetView zoomScale="85" zoomScaleNormal="85" workbookViewId="0">
      <selection activeCell="B1" sqref="B1:F1048576"/>
    </sheetView>
  </sheetViews>
  <sheetFormatPr defaultColWidth="10.85546875" defaultRowHeight="15"/>
  <cols>
    <col min="1" max="1" width="9.140625" style="8"/>
    <col min="2" max="2" width="28.28515625" style="9" hidden="1" customWidth="1"/>
    <col min="3" max="3" width="10" style="10" hidden="1" customWidth="1"/>
    <col min="4" max="4" width="23.5703125" style="10" hidden="1" customWidth="1"/>
    <col min="5" max="5" width="44.28515625" style="11" hidden="1" customWidth="1"/>
    <col min="6" max="6" width="13.140625" style="12" hidden="1" customWidth="1"/>
    <col min="7" max="7" width="11.5703125" style="10" customWidth="1"/>
    <col min="8" max="8" width="19.85546875" style="10" customWidth="1"/>
    <col min="9" max="9" width="14.140625" style="10" customWidth="1"/>
    <col min="10" max="10" width="33" style="10" customWidth="1"/>
    <col min="11" max="11" width="17.140625" style="10" customWidth="1"/>
    <col min="12" max="12" width="27.85546875" style="10" customWidth="1"/>
    <col min="13" max="13" width="17.5703125" style="10" customWidth="1"/>
    <col min="14" max="14" width="21.5703125" style="10" customWidth="1"/>
    <col min="15" max="15" width="28.42578125" style="10" customWidth="1"/>
    <col min="16" max="16" width="21.28515625" style="10" customWidth="1"/>
    <col min="17" max="17" width="19.5703125" style="10" customWidth="1"/>
    <col min="18" max="18" width="14.7109375" style="10" customWidth="1"/>
    <col min="19" max="19" width="20.5703125" style="10" customWidth="1"/>
    <col min="20" max="16384" width="10.85546875" style="8"/>
  </cols>
  <sheetData>
    <row r="1" spans="1:19">
      <c r="B1" s="9" t="s">
        <v>70</v>
      </c>
      <c r="C1" s="10" t="s">
        <v>71</v>
      </c>
      <c r="D1" s="10" t="s">
        <v>72</v>
      </c>
      <c r="E1" s="11" t="s">
        <v>73</v>
      </c>
      <c r="F1" s="12" t="s">
        <v>74</v>
      </c>
      <c r="G1" s="13" t="s">
        <v>75</v>
      </c>
      <c r="H1" s="13" t="s">
        <v>76</v>
      </c>
      <c r="I1" s="13" t="s">
        <v>77</v>
      </c>
      <c r="J1" s="13" t="s">
        <v>78</v>
      </c>
      <c r="K1" s="13" t="s">
        <v>79</v>
      </c>
      <c r="L1" s="13" t="s">
        <v>80</v>
      </c>
      <c r="M1" s="13" t="s">
        <v>81</v>
      </c>
      <c r="N1" s="13" t="s">
        <v>82</v>
      </c>
      <c r="O1" s="13" t="s">
        <v>83</v>
      </c>
      <c r="P1" s="13" t="s">
        <v>84</v>
      </c>
      <c r="Q1" s="13" t="s">
        <v>85</v>
      </c>
      <c r="R1" s="13" t="s">
        <v>86</v>
      </c>
      <c r="S1" s="10" t="s">
        <v>87</v>
      </c>
    </row>
    <row r="2" spans="1:19" s="19" customFormat="1" ht="28.5" customHeight="1">
      <c r="A2" s="14" t="s">
        <v>231</v>
      </c>
      <c r="B2" s="14" t="s">
        <v>88</v>
      </c>
      <c r="C2" s="15" t="s">
        <v>71</v>
      </c>
      <c r="D2" s="15" t="s">
        <v>72</v>
      </c>
      <c r="E2" s="16" t="s">
        <v>73</v>
      </c>
      <c r="F2" s="17"/>
      <c r="G2" s="12" t="s">
        <v>89</v>
      </c>
      <c r="H2" s="12" t="s">
        <v>232</v>
      </c>
      <c r="I2" s="12" t="s">
        <v>90</v>
      </c>
      <c r="J2" s="12" t="s">
        <v>232</v>
      </c>
      <c r="K2" s="12" t="s">
        <v>91</v>
      </c>
      <c r="L2" s="12" t="s">
        <v>232</v>
      </c>
      <c r="M2" s="12" t="s">
        <v>92</v>
      </c>
      <c r="N2" s="12" t="s">
        <v>93</v>
      </c>
      <c r="O2" s="12" t="s">
        <v>232</v>
      </c>
      <c r="P2" s="12" t="s">
        <v>84</v>
      </c>
      <c r="Q2" s="12" t="s">
        <v>94</v>
      </c>
      <c r="R2" s="12" t="s">
        <v>95</v>
      </c>
      <c r="S2" s="18" t="s">
        <v>96</v>
      </c>
    </row>
    <row r="3" spans="1:19" ht="180">
      <c r="A3" s="20" t="s">
        <v>2</v>
      </c>
      <c r="B3" s="21" t="s">
        <v>97</v>
      </c>
      <c r="C3" s="10">
        <v>12</v>
      </c>
      <c r="D3" s="22" t="s">
        <v>98</v>
      </c>
      <c r="E3" s="12" t="s">
        <v>99</v>
      </c>
      <c r="G3" s="10">
        <v>4</v>
      </c>
      <c r="H3" s="10" t="s">
        <v>100</v>
      </c>
      <c r="I3" s="10">
        <v>5</v>
      </c>
      <c r="J3" s="12" t="s">
        <v>101</v>
      </c>
      <c r="K3" s="10">
        <v>5</v>
      </c>
      <c r="L3" s="12" t="s">
        <v>102</v>
      </c>
      <c r="M3" s="10">
        <v>5</v>
      </c>
      <c r="N3" s="10">
        <v>4.5</v>
      </c>
      <c r="O3" s="12" t="s">
        <v>103</v>
      </c>
      <c r="P3" s="10">
        <v>5</v>
      </c>
      <c r="Q3" s="10">
        <v>5</v>
      </c>
      <c r="R3" s="10">
        <v>1</v>
      </c>
      <c r="S3" s="34">
        <f>(((Tabla1[[#This Row],[Criterio 2]]*0.3)+(Tabla1[[#This Row],[Criterio 3]]*0.3)+(Tabla1[[#This Row],[Criterio 4]]*0.1)+(Tabla1[[#This Row],[Criterio 5]]*0.15)+(Tabla1[[#This Row],[Criterio 1]]*0.15))*0.7+Tabla1[[#This Row],[Autoevaluacion 15%]]*0.15+Tabla1[[#This Row],[Columna4]]*0.15)*Tabla1[[#This Row],[Criterio 6]]</f>
        <v>4.8424999999999994</v>
      </c>
    </row>
    <row r="4" spans="1:19" ht="225">
      <c r="A4" s="20" t="s">
        <v>4</v>
      </c>
      <c r="B4" s="21" t="s">
        <v>104</v>
      </c>
      <c r="C4" s="10">
        <v>8</v>
      </c>
      <c r="D4" s="22" t="s">
        <v>105</v>
      </c>
      <c r="E4" s="12" t="s">
        <v>106</v>
      </c>
      <c r="G4" s="10">
        <v>4.5</v>
      </c>
      <c r="H4" s="12" t="s">
        <v>107</v>
      </c>
      <c r="I4" s="10">
        <v>4.5</v>
      </c>
      <c r="J4" s="12" t="s">
        <v>108</v>
      </c>
      <c r="K4" s="10">
        <v>5</v>
      </c>
      <c r="L4" s="10" t="s">
        <v>109</v>
      </c>
      <c r="M4" s="10">
        <v>5</v>
      </c>
      <c r="N4" s="10">
        <v>4.5</v>
      </c>
      <c r="O4" s="12" t="s">
        <v>110</v>
      </c>
      <c r="P4" s="10">
        <v>5</v>
      </c>
      <c r="Q4" s="10">
        <v>5</v>
      </c>
      <c r="R4" s="10">
        <v>1</v>
      </c>
      <c r="S4" s="34">
        <f>(((Tabla1[[#This Row],[Criterio 2]]*0.3)+(Tabla1[[#This Row],[Criterio 3]]*0.3)+(Tabla1[[#This Row],[Criterio 4]]*0.1)+(Tabla1[[#This Row],[Criterio 5]]*0.15)+(Tabla1[[#This Row],[Criterio 1]]*0.15))*0.7+Tabla1[[#This Row],[Autoevaluacion 15%]]*0.15+Tabla1[[#This Row],[Columna4]]*0.15)*Tabla1[[#This Row],[Criterio 6]]</f>
        <v>4.7899999999999991</v>
      </c>
    </row>
    <row r="5" spans="1:19" ht="25.5">
      <c r="A5" s="20" t="s">
        <v>6</v>
      </c>
      <c r="B5" s="21" t="s">
        <v>111</v>
      </c>
      <c r="C5" s="10" t="s">
        <v>112</v>
      </c>
      <c r="D5" s="12" t="s">
        <v>286</v>
      </c>
      <c r="E5" s="12" t="s">
        <v>113</v>
      </c>
      <c r="G5" s="10">
        <v>0</v>
      </c>
      <c r="I5" s="10">
        <v>0</v>
      </c>
      <c r="K5" s="10">
        <v>0</v>
      </c>
      <c r="M5" s="10">
        <v>0</v>
      </c>
      <c r="N5" s="10">
        <v>0</v>
      </c>
      <c r="P5" s="10">
        <v>0</v>
      </c>
      <c r="Q5" s="10">
        <v>0</v>
      </c>
      <c r="R5" s="10">
        <v>0</v>
      </c>
      <c r="S5" s="34">
        <f>(((Tabla1[[#This Row],[Criterio 2]]*0.3)+(Tabla1[[#This Row],[Criterio 3]]*0.3)+(Tabla1[[#This Row],[Criterio 4]]*0.1)+(Tabla1[[#This Row],[Criterio 5]]*0.15)+(Tabla1[[#This Row],[Criterio 1]]*0.15))*0.7+Tabla1[[#This Row],[Autoevaluacion 15%]]*0.15+Tabla1[[#This Row],[Columna4]]*0.15)*Tabla1[[#This Row],[Criterio 6]]</f>
        <v>0</v>
      </c>
    </row>
    <row r="6" spans="1:19" ht="90">
      <c r="A6" s="20" t="s">
        <v>8</v>
      </c>
      <c r="B6" s="21" t="s">
        <v>114</v>
      </c>
      <c r="C6" s="10">
        <v>3</v>
      </c>
      <c r="D6" s="12" t="s">
        <v>115</v>
      </c>
      <c r="E6" s="12" t="s">
        <v>116</v>
      </c>
      <c r="F6" s="12" t="s">
        <v>117</v>
      </c>
      <c r="G6" s="10">
        <v>4</v>
      </c>
      <c r="H6" s="10" t="s">
        <v>118</v>
      </c>
      <c r="I6" s="10">
        <v>5</v>
      </c>
      <c r="J6" s="10" t="s">
        <v>119</v>
      </c>
      <c r="K6" s="10">
        <v>5</v>
      </c>
      <c r="L6" s="10" t="s">
        <v>120</v>
      </c>
      <c r="M6" s="10">
        <v>5</v>
      </c>
      <c r="N6" s="10">
        <v>5</v>
      </c>
      <c r="O6" s="10" t="s">
        <v>121</v>
      </c>
      <c r="P6" s="10">
        <v>4.5</v>
      </c>
      <c r="Q6" s="10">
        <v>4.5</v>
      </c>
      <c r="R6" s="10">
        <v>1</v>
      </c>
      <c r="S6" s="34">
        <f>(((Tabla1[[#This Row],[Criterio 2]]*0.3)+(Tabla1[[#This Row],[Criterio 3]]*0.3)+(Tabla1[[#This Row],[Criterio 4]]*0.1)+(Tabla1[[#This Row],[Criterio 5]]*0.15)+(Tabla1[[#This Row],[Criterio 1]]*0.15))*0.7+Tabla1[[#This Row],[Autoevaluacion 15%]]*0.15+Tabla1[[#This Row],[Columna4]]*0.15)*Tabla1[[#This Row],[Criterio 6]]</f>
        <v>4.7449999999999992</v>
      </c>
    </row>
    <row r="7" spans="1:19" ht="30">
      <c r="A7" s="20" t="s">
        <v>10</v>
      </c>
      <c r="B7" s="21" t="s">
        <v>122</v>
      </c>
      <c r="C7" s="10">
        <v>13</v>
      </c>
      <c r="D7" s="12" t="s">
        <v>123</v>
      </c>
      <c r="E7" s="12" t="s">
        <v>124</v>
      </c>
      <c r="G7" s="10">
        <v>4.5</v>
      </c>
      <c r="H7" s="10" t="s">
        <v>118</v>
      </c>
      <c r="I7" s="10">
        <v>5</v>
      </c>
      <c r="J7" s="12" t="s">
        <v>125</v>
      </c>
      <c r="K7" s="10">
        <v>5</v>
      </c>
      <c r="L7" s="12" t="s">
        <v>126</v>
      </c>
      <c r="M7" s="10">
        <v>5</v>
      </c>
      <c r="N7" s="10">
        <v>5</v>
      </c>
      <c r="P7" s="10">
        <v>5</v>
      </c>
      <c r="Q7" s="10">
        <v>5</v>
      </c>
      <c r="R7" s="10">
        <v>1</v>
      </c>
      <c r="S7" s="34">
        <f>(((Tabla1[[#This Row],[Criterio 2]]*0.3)+(Tabla1[[#This Row],[Criterio 3]]*0.3)+(Tabla1[[#This Row],[Criterio 4]]*0.1)+(Tabla1[[#This Row],[Criterio 5]]*0.15)+(Tabla1[[#This Row],[Criterio 1]]*0.15))*0.7+Tabla1[[#This Row],[Autoevaluacion 15%]]*0.15+Tabla1[[#This Row],[Columna4]]*0.15)*Tabla1[[#This Row],[Criterio 6]]</f>
        <v>4.9474999999999998</v>
      </c>
    </row>
    <row r="8" spans="1:19" ht="60">
      <c r="A8" s="20" t="s">
        <v>12</v>
      </c>
      <c r="B8" s="21" t="s">
        <v>127</v>
      </c>
      <c r="C8" s="10">
        <v>5</v>
      </c>
      <c r="D8" s="12" t="s">
        <v>128</v>
      </c>
      <c r="E8" s="12" t="s">
        <v>129</v>
      </c>
      <c r="G8" s="10">
        <v>4.5</v>
      </c>
      <c r="I8" s="10">
        <v>5</v>
      </c>
      <c r="J8" s="12" t="s">
        <v>130</v>
      </c>
      <c r="K8" s="10">
        <v>5</v>
      </c>
      <c r="L8" s="12" t="s">
        <v>131</v>
      </c>
      <c r="M8" s="10">
        <v>5</v>
      </c>
      <c r="N8" s="10">
        <v>5</v>
      </c>
      <c r="O8" s="12" t="s">
        <v>132</v>
      </c>
      <c r="P8" s="10">
        <v>4.7</v>
      </c>
      <c r="Q8" s="10">
        <v>4.7</v>
      </c>
      <c r="R8" s="10">
        <v>1</v>
      </c>
      <c r="S8" s="34">
        <f>(((Tabla1[[#This Row],[Criterio 2]]*0.3)+(Tabla1[[#This Row],[Criterio 3]]*0.3)+(Tabla1[[#This Row],[Criterio 4]]*0.1)+(Tabla1[[#This Row],[Criterio 5]]*0.15)+(Tabla1[[#This Row],[Criterio 1]]*0.15))*0.7+Tabla1[[#This Row],[Autoevaluacion 15%]]*0.15+Tabla1[[#This Row],[Columna4]]*0.15)*Tabla1[[#This Row],[Criterio 6]]</f>
        <v>4.8574999999999999</v>
      </c>
    </row>
    <row r="9" spans="1:19" ht="75">
      <c r="A9" s="20" t="s">
        <v>14</v>
      </c>
      <c r="B9" s="21" t="s">
        <v>133</v>
      </c>
      <c r="C9" s="10">
        <v>10</v>
      </c>
      <c r="D9" s="22" t="s">
        <v>134</v>
      </c>
      <c r="E9" s="12" t="s">
        <v>135</v>
      </c>
      <c r="F9" s="12">
        <v>0.1</v>
      </c>
      <c r="G9" s="10">
        <v>5</v>
      </c>
      <c r="H9" s="10" t="s">
        <v>136</v>
      </c>
      <c r="I9" s="10">
        <v>5</v>
      </c>
      <c r="J9" s="10" t="s">
        <v>137</v>
      </c>
      <c r="K9" s="10">
        <v>5</v>
      </c>
      <c r="L9" s="12" t="s">
        <v>138</v>
      </c>
      <c r="M9" s="10">
        <v>5</v>
      </c>
      <c r="N9" s="10">
        <v>5</v>
      </c>
      <c r="O9" s="12" t="s">
        <v>139</v>
      </c>
      <c r="P9" s="10">
        <v>5</v>
      </c>
      <c r="Q9" s="10">
        <v>5</v>
      </c>
      <c r="R9" s="10">
        <v>1</v>
      </c>
      <c r="S9" s="34">
        <f>(((Tabla1[[#This Row],[Criterio 2]]*0.3)+(Tabla1[[#This Row],[Criterio 3]]*0.3)+(Tabla1[[#This Row],[Criterio 4]]*0.1)+(Tabla1[[#This Row],[Criterio 5]]*0.15)+(Tabla1[[#This Row],[Criterio 1]]*0.15))*0.7+Tabla1[[#This Row],[Autoevaluacion 15%]]*0.15+Tabla1[[#This Row],[Columna4]]*0.15)*Tabla1[[#This Row],[Criterio 6]]</f>
        <v>5</v>
      </c>
    </row>
    <row r="10" spans="1:19" ht="135">
      <c r="A10" s="20" t="s">
        <v>16</v>
      </c>
      <c r="B10" s="21" t="s">
        <v>140</v>
      </c>
      <c r="C10" s="10">
        <v>9</v>
      </c>
      <c r="D10" s="12"/>
      <c r="E10" s="12" t="s">
        <v>141</v>
      </c>
      <c r="F10" s="12">
        <v>0.3</v>
      </c>
      <c r="G10" s="10">
        <v>5</v>
      </c>
      <c r="H10" s="10" t="s">
        <v>142</v>
      </c>
      <c r="I10" s="10">
        <v>5</v>
      </c>
      <c r="J10" s="12" t="s">
        <v>143</v>
      </c>
      <c r="K10" s="10">
        <v>5</v>
      </c>
      <c r="L10" s="12" t="s">
        <v>144</v>
      </c>
      <c r="M10" s="10">
        <v>5</v>
      </c>
      <c r="N10" s="10">
        <v>5</v>
      </c>
      <c r="O10" s="12" t="s">
        <v>145</v>
      </c>
      <c r="P10" s="10">
        <v>4.8</v>
      </c>
      <c r="Q10" s="10">
        <v>5</v>
      </c>
      <c r="R10" s="10">
        <v>1</v>
      </c>
      <c r="S10" s="34">
        <f>(((Tabla1[[#This Row],[Criterio 2]]*0.3)+(Tabla1[[#This Row],[Criterio 3]]*0.3)+(Tabla1[[#This Row],[Criterio 4]]*0.1)+(Tabla1[[#This Row],[Criterio 5]]*0.15)+(Tabla1[[#This Row],[Criterio 1]]*0.15))*0.7+Tabla1[[#This Row],[Autoevaluacion 15%]]*0.15+Tabla1[[#This Row],[Columna4]]*0.15)*Tabla1[[#This Row],[Criterio 6]]</f>
        <v>4.97</v>
      </c>
    </row>
    <row r="11" spans="1:19" ht="135">
      <c r="A11" s="20" t="s">
        <v>18</v>
      </c>
      <c r="B11" s="21" t="s">
        <v>146</v>
      </c>
      <c r="C11" s="23">
        <v>1</v>
      </c>
      <c r="D11" s="24" t="s">
        <v>147</v>
      </c>
      <c r="E11" s="24" t="s">
        <v>148</v>
      </c>
      <c r="F11" s="24"/>
      <c r="G11" s="10">
        <v>4</v>
      </c>
      <c r="H11" s="10" t="s">
        <v>149</v>
      </c>
      <c r="I11" s="10">
        <v>5</v>
      </c>
      <c r="J11" s="10" t="s">
        <v>137</v>
      </c>
      <c r="K11" s="10">
        <v>4.5</v>
      </c>
      <c r="L11" s="12" t="s">
        <v>150</v>
      </c>
      <c r="M11" s="10">
        <v>5</v>
      </c>
      <c r="N11" s="10">
        <v>4.5</v>
      </c>
      <c r="O11" s="10" t="s">
        <v>151</v>
      </c>
      <c r="P11" s="10">
        <v>5</v>
      </c>
      <c r="Q11" s="10">
        <v>5</v>
      </c>
      <c r="R11" s="10">
        <v>1</v>
      </c>
      <c r="S11" s="34">
        <f>(((Tabla1[[#This Row],[Criterio 2]]*0.3)+(Tabla1[[#This Row],[Criterio 3]]*0.3)+(Tabla1[[#This Row],[Criterio 4]]*0.1)+(Tabla1[[#This Row],[Criterio 5]]*0.15)+(Tabla1[[#This Row],[Criterio 1]]*0.15))*0.7+Tabla1[[#This Row],[Autoevaluacion 15%]]*0.15+Tabla1[[#This Row],[Columna4]]*0.15)*Tabla1[[#This Row],[Criterio 6]]</f>
        <v>4.7374999999999989</v>
      </c>
    </row>
    <row r="12" spans="1:19" s="11" customFormat="1" ht="135">
      <c r="A12" s="20" t="s">
        <v>20</v>
      </c>
      <c r="B12" s="21" t="s">
        <v>152</v>
      </c>
      <c r="C12" s="12">
        <v>7</v>
      </c>
      <c r="D12" s="12" t="s">
        <v>153</v>
      </c>
      <c r="E12" s="12" t="s">
        <v>154</v>
      </c>
      <c r="F12" s="12"/>
      <c r="G12" s="12">
        <v>5</v>
      </c>
      <c r="H12" s="12" t="s">
        <v>155</v>
      </c>
      <c r="I12" s="12">
        <v>4.5</v>
      </c>
      <c r="J12" s="12" t="s">
        <v>156</v>
      </c>
      <c r="K12" s="12">
        <v>4.5</v>
      </c>
      <c r="L12" s="12" t="s">
        <v>157</v>
      </c>
      <c r="M12" s="12">
        <v>5</v>
      </c>
      <c r="N12" s="12">
        <v>5</v>
      </c>
      <c r="O12" s="12" t="s">
        <v>158</v>
      </c>
      <c r="P12" s="12">
        <v>4.5</v>
      </c>
      <c r="Q12" s="12">
        <v>5</v>
      </c>
      <c r="R12" s="12">
        <v>1</v>
      </c>
      <c r="S12" s="35">
        <f>(((Tabla1[[#This Row],[Criterio 2]]*0.3)+(Tabla1[[#This Row],[Criterio 3]]*0.3)+(Tabla1[[#This Row],[Criterio 4]]*0.1)+(Tabla1[[#This Row],[Criterio 5]]*0.15)+(Tabla1[[#This Row],[Criterio 1]]*0.15))*0.7+Tabla1[[#This Row],[Autoevaluacion 15%]]*0.15+Tabla1[[#This Row],[Columna4]]*0.15)*Tabla1[[#This Row],[Criterio 6]]</f>
        <v>4.714999999999999</v>
      </c>
    </row>
    <row r="13" spans="1:19" ht="105">
      <c r="A13" s="20" t="s">
        <v>22</v>
      </c>
      <c r="B13" s="21" t="s">
        <v>159</v>
      </c>
      <c r="C13" s="10">
        <v>8</v>
      </c>
      <c r="D13" s="12"/>
      <c r="E13" s="12" t="s">
        <v>160</v>
      </c>
      <c r="F13" s="12" t="s">
        <v>117</v>
      </c>
      <c r="G13" s="10">
        <v>4.5</v>
      </c>
      <c r="H13" s="10" t="s">
        <v>161</v>
      </c>
      <c r="I13" s="10">
        <f>I4</f>
        <v>4.5</v>
      </c>
      <c r="J13" s="10" t="str">
        <f t="shared" ref="J13:N13" si="0">J4</f>
        <v>C-1
 CriteroEvaluacion por mejor diseño se debería partir en dos clses</v>
      </c>
      <c r="K13" s="10">
        <f t="shared" si="0"/>
        <v>5</v>
      </c>
      <c r="L13" s="10" t="str">
        <f t="shared" si="0"/>
        <v>Funcional</v>
      </c>
      <c r="M13" s="10">
        <f t="shared" si="0"/>
        <v>5</v>
      </c>
      <c r="N13" s="10">
        <f t="shared" si="0"/>
        <v>4.5</v>
      </c>
      <c r="P13" s="10">
        <v>4.7</v>
      </c>
      <c r="Q13" s="10">
        <v>5</v>
      </c>
      <c r="R13" s="10">
        <v>1</v>
      </c>
      <c r="S13" s="34">
        <f>(((Tabla1[[#This Row],[Criterio 2]]*0.3)+(Tabla1[[#This Row],[Criterio 3]]*0.3)+(Tabla1[[#This Row],[Criterio 4]]*0.1)+(Tabla1[[#This Row],[Criterio 5]]*0.15)+(Tabla1[[#This Row],[Criterio 1]]*0.15))*0.7+Tabla1[[#This Row],[Autoevaluacion 15%]]*0.15+Tabla1[[#This Row],[Columna4]]*0.15)*Tabla1[[#This Row],[Criterio 6]]</f>
        <v>4.7449999999999992</v>
      </c>
    </row>
    <row r="14" spans="1:19" ht="30">
      <c r="A14" s="20" t="s">
        <v>24</v>
      </c>
      <c r="B14" s="21" t="s">
        <v>162</v>
      </c>
      <c r="C14" s="10">
        <v>11</v>
      </c>
      <c r="D14" s="12"/>
      <c r="E14" s="12" t="s">
        <v>163</v>
      </c>
      <c r="G14" s="10">
        <v>5</v>
      </c>
      <c r="H14" s="10" t="s">
        <v>164</v>
      </c>
      <c r="I14" s="10">
        <f>I31</f>
        <v>4.5</v>
      </c>
      <c r="J14" s="10" t="str">
        <f t="shared" ref="J14:O14" si="1">J31</f>
        <v>Ajustaría la separacion entre criterio y su detallle. Hay algunos métodos repetidos entre clases en el diseño</v>
      </c>
      <c r="K14" s="10">
        <f t="shared" si="1"/>
        <v>5</v>
      </c>
      <c r="L14" s="10" t="str">
        <f t="shared" si="1"/>
        <v>Completas</v>
      </c>
      <c r="M14" s="10">
        <f t="shared" si="1"/>
        <v>5</v>
      </c>
      <c r="N14" s="10">
        <f t="shared" si="1"/>
        <v>5</v>
      </c>
      <c r="O14" s="10" t="str">
        <f t="shared" si="1"/>
        <v>Código documentado, programacion defensiva, buenos nombres. Ojo con la mala práctica de usar números mágicos</v>
      </c>
      <c r="P14" s="10">
        <v>5</v>
      </c>
      <c r="Q14" s="10">
        <v>5</v>
      </c>
      <c r="R14" s="10">
        <v>1</v>
      </c>
      <c r="S14" s="34">
        <f>(((Tabla1[[#This Row],[Criterio 2]]*0.3)+(Tabla1[[#This Row],[Criterio 3]]*0.3)+(Tabla1[[#This Row],[Criterio 4]]*0.1)+(Tabla1[[#This Row],[Criterio 5]]*0.15)+(Tabla1[[#This Row],[Criterio 1]]*0.15))*0.7+Tabla1[[#This Row],[Autoevaluacion 15%]]*0.15+Tabla1[[#This Row],[Columna4]]*0.15)*Tabla1[[#This Row],[Criterio 6]]</f>
        <v>4.8949999999999996</v>
      </c>
    </row>
    <row r="15" spans="1:19" s="12" customFormat="1" ht="105">
      <c r="A15" s="20" t="s">
        <v>26</v>
      </c>
      <c r="B15" s="21" t="s">
        <v>165</v>
      </c>
      <c r="C15" s="12">
        <v>9</v>
      </c>
      <c r="D15" s="22" t="s">
        <v>166</v>
      </c>
      <c r="E15" s="12" t="s">
        <v>167</v>
      </c>
      <c r="F15" s="12">
        <v>0.3</v>
      </c>
      <c r="G15" s="12">
        <f>G10</f>
        <v>5</v>
      </c>
      <c r="H15" s="12" t="str">
        <f t="shared" ref="H15:O15" si="2">H10</f>
        <v>A100, A101, A-1</v>
      </c>
      <c r="I15" s="12">
        <f t="shared" si="2"/>
        <v>5</v>
      </c>
      <c r="J15" s="12" t="str">
        <f t="shared" si="2"/>
        <v>Falta detallecriterio en el diseño</v>
      </c>
      <c r="K15" s="12">
        <f t="shared" si="2"/>
        <v>5</v>
      </c>
      <c r="L15" s="12" t="str">
        <f t="shared" si="2"/>
        <v xml:space="preserve">Mejorar nombre de algunos metodos en posgrados. Ejemplo trabajosTipoAplicado.
Se podrían reducir algunos metodos si se incluyeran parametros. </v>
      </c>
      <c r="M15" s="12">
        <f t="shared" si="2"/>
        <v>5</v>
      </c>
      <c r="N15" s="12">
        <f t="shared" si="2"/>
        <v>5</v>
      </c>
      <c r="O15" s="12" t="str">
        <f t="shared" si="2"/>
        <v>D-102, D100, D101. Ojo normalmente se documenta es el .h.
En persona el atributo jurado debería llamarse esJurado para representar que es un boolean</v>
      </c>
      <c r="P15" s="12">
        <v>4.5</v>
      </c>
      <c r="Q15" s="12">
        <v>5</v>
      </c>
      <c r="R15" s="12">
        <v>1</v>
      </c>
      <c r="S15" s="35">
        <f>(((Tabla1[[#This Row],[Criterio 2]]*0.3)+(Tabla1[[#This Row],[Criterio 3]]*0.3)+(Tabla1[[#This Row],[Criterio 4]]*0.1)+(Tabla1[[#This Row],[Criterio 5]]*0.15)+(Tabla1[[#This Row],[Criterio 1]]*0.15))*0.7+Tabla1[[#This Row],[Autoevaluacion 15%]]*0.15+Tabla1[[#This Row],[Columna4]]*0.15)*Tabla1[[#This Row],[Criterio 6]]</f>
        <v>4.9249999999999998</v>
      </c>
    </row>
    <row r="16" spans="1:19" ht="90">
      <c r="A16" s="20" t="s">
        <v>28</v>
      </c>
      <c r="B16" s="21" t="s">
        <v>168</v>
      </c>
      <c r="C16" s="10">
        <v>3</v>
      </c>
      <c r="D16" s="12" t="s">
        <v>115</v>
      </c>
      <c r="E16" s="12" t="s">
        <v>169</v>
      </c>
      <c r="G16" s="10">
        <v>4.5</v>
      </c>
      <c r="H16" s="12" t="s">
        <v>170</v>
      </c>
      <c r="I16" s="10">
        <f>I6</f>
        <v>5</v>
      </c>
      <c r="J16" s="10" t="str">
        <f t="shared" ref="J16:O16" si="3">J6</f>
        <v>Completo y bien hecho</v>
      </c>
      <c r="K16" s="10">
        <f t="shared" si="3"/>
        <v>5</v>
      </c>
      <c r="L16" s="10" t="str">
        <f t="shared" si="3"/>
        <v>Muy completa</v>
      </c>
      <c r="M16" s="10">
        <f t="shared" si="3"/>
        <v>5</v>
      </c>
      <c r="N16" s="10">
        <f t="shared" si="3"/>
        <v>5</v>
      </c>
      <c r="O16" s="10" t="str">
        <f t="shared" si="3"/>
        <v>D100, D101</v>
      </c>
      <c r="P16" s="10">
        <v>4.5</v>
      </c>
      <c r="Q16" s="10">
        <v>5</v>
      </c>
      <c r="R16" s="10">
        <v>1</v>
      </c>
      <c r="S16" s="34">
        <f>(((Tabla1[[#This Row],[Criterio 2]]*0.3)+(Tabla1[[#This Row],[Criterio 3]]*0.3)+(Tabla1[[#This Row],[Criterio 4]]*0.1)+(Tabla1[[#This Row],[Criterio 5]]*0.15)+(Tabla1[[#This Row],[Criterio 1]]*0.15))*0.7+Tabla1[[#This Row],[Autoevaluacion 15%]]*0.15+Tabla1[[#This Row],[Columna4]]*0.15)*Tabla1[[#This Row],[Criterio 6]]</f>
        <v>4.8724999999999996</v>
      </c>
    </row>
    <row r="17" spans="1:19" ht="98.25" customHeight="1">
      <c r="A17" s="20" t="s">
        <v>30</v>
      </c>
      <c r="B17" s="21" t="s">
        <v>171</v>
      </c>
      <c r="C17" s="10">
        <v>17</v>
      </c>
      <c r="D17" s="22" t="s">
        <v>172</v>
      </c>
      <c r="E17" s="12" t="s">
        <v>173</v>
      </c>
      <c r="G17" s="10">
        <v>4.5</v>
      </c>
      <c r="H17" s="10" t="s">
        <v>161</v>
      </c>
      <c r="I17" s="10">
        <v>5</v>
      </c>
      <c r="J17" s="10" t="s">
        <v>119</v>
      </c>
      <c r="K17" s="10">
        <v>5</v>
      </c>
      <c r="L17" s="12" t="s">
        <v>174</v>
      </c>
      <c r="M17" s="10">
        <v>5</v>
      </c>
      <c r="N17" s="10">
        <v>5</v>
      </c>
      <c r="O17" s="12" t="s">
        <v>175</v>
      </c>
      <c r="P17" s="10">
        <v>4.5</v>
      </c>
      <c r="Q17" s="10">
        <v>4.5</v>
      </c>
      <c r="R17" s="10">
        <v>1</v>
      </c>
      <c r="S17" s="34">
        <f>(((Tabla1[[#This Row],[Criterio 2]]*0.3)+(Tabla1[[#This Row],[Criterio 3]]*0.3)+(Tabla1[[#This Row],[Criterio 4]]*0.1)+(Tabla1[[#This Row],[Criterio 5]]*0.15)+(Tabla1[[#This Row],[Criterio 1]]*0.15))*0.7+Tabla1[[#This Row],[Autoevaluacion 15%]]*0.15+Tabla1[[#This Row],[Columna4]]*0.15)*Tabla1[[#This Row],[Criterio 6]]</f>
        <v>4.7974999999999994</v>
      </c>
    </row>
    <row r="18" spans="1:19" ht="45">
      <c r="A18" s="20" t="s">
        <v>1</v>
      </c>
      <c r="B18" s="21" t="s">
        <v>176</v>
      </c>
      <c r="C18" s="10">
        <v>16</v>
      </c>
      <c r="D18" s="22" t="s">
        <v>177</v>
      </c>
      <c r="E18" s="12" t="s">
        <v>178</v>
      </c>
      <c r="G18" s="10">
        <v>2</v>
      </c>
      <c r="H18" s="10" t="s">
        <v>179</v>
      </c>
      <c r="I18" s="10">
        <v>1</v>
      </c>
      <c r="J18" s="12" t="s">
        <v>180</v>
      </c>
      <c r="K18" s="10">
        <v>1</v>
      </c>
      <c r="L18" s="12" t="s">
        <v>181</v>
      </c>
      <c r="M18" s="10">
        <v>2</v>
      </c>
      <c r="N18" s="10">
        <v>1</v>
      </c>
      <c r="P18" s="10">
        <v>5</v>
      </c>
      <c r="Q18" s="10">
        <v>5</v>
      </c>
      <c r="R18" s="10">
        <v>1</v>
      </c>
      <c r="S18" s="34">
        <f>(((Tabla1[[#This Row],[Criterio 2]]*0.3)+(Tabla1[[#This Row],[Criterio 3]]*0.3)+(Tabla1[[#This Row],[Criterio 4]]*0.1)+(Tabla1[[#This Row],[Criterio 5]]*0.15)+(Tabla1[[#This Row],[Criterio 1]]*0.15))*0.7+Tabla1[[#This Row],[Autoevaluacion 15%]]*0.15+Tabla1[[#This Row],[Columna4]]*0.15)*Tabla1[[#This Row],[Criterio 6]]</f>
        <v>2.375</v>
      </c>
    </row>
    <row r="19" spans="1:19" ht="135">
      <c r="A19" s="20" t="s">
        <v>32</v>
      </c>
      <c r="B19" s="21" t="s">
        <v>182</v>
      </c>
      <c r="C19" s="10">
        <v>7</v>
      </c>
      <c r="D19" s="12" t="s">
        <v>153</v>
      </c>
      <c r="E19" s="12" t="s">
        <v>183</v>
      </c>
      <c r="G19" s="10">
        <v>4</v>
      </c>
      <c r="H19" s="10" t="s">
        <v>118</v>
      </c>
      <c r="I19" s="10">
        <f>I12</f>
        <v>4.5</v>
      </c>
      <c r="J19" s="12" t="str">
        <f t="shared" ref="J19:O19" si="4">J12</f>
        <v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v>
      </c>
      <c r="K19" s="10">
        <f t="shared" si="4"/>
        <v>4.5</v>
      </c>
      <c r="L19" s="12" t="str">
        <f t="shared" si="4"/>
        <v xml:space="preserve">Usaron Clion y Cmake. Usaron funcionalidad para calcular la fecha del sistema. Chévere la funcionalidad de comprar si un elemento estaba en la lista.  </v>
      </c>
      <c r="M19" s="10">
        <f t="shared" si="4"/>
        <v>5</v>
      </c>
      <c r="N19" s="10">
        <f t="shared" si="4"/>
        <v>5</v>
      </c>
      <c r="O19" s="12" t="str">
        <f t="shared" si="4"/>
        <v xml:space="preserve">Código muy bien organizado  y documentado. Muy chévere como organizaron los métodos de buscar persona y buscar acta para dar solución a la búsqueda necesaria para obtener los datos. </v>
      </c>
      <c r="P19" s="10">
        <v>4</v>
      </c>
      <c r="Q19" s="10">
        <v>4.5</v>
      </c>
      <c r="R19" s="10">
        <v>1</v>
      </c>
      <c r="S19" s="34">
        <f>(((Tabla1[[#This Row],[Criterio 2]]*0.3)+(Tabla1[[#This Row],[Criterio 3]]*0.3)+(Tabla1[[#This Row],[Criterio 4]]*0.1)+(Tabla1[[#This Row],[Criterio 5]]*0.15)+(Tabla1[[#This Row],[Criterio 1]]*0.15))*0.7+Tabla1[[#This Row],[Autoevaluacion 15%]]*0.15+Tabla1[[#This Row],[Columna4]]*0.15)*Tabla1[[#This Row],[Criterio 6]]</f>
        <v>4.46</v>
      </c>
    </row>
    <row r="20" spans="1:19" ht="120">
      <c r="A20" s="20" t="s">
        <v>34</v>
      </c>
      <c r="B20" s="21" t="s">
        <v>184</v>
      </c>
      <c r="C20" s="10">
        <v>6</v>
      </c>
      <c r="D20" s="22" t="s">
        <v>185</v>
      </c>
      <c r="E20" s="12" t="s">
        <v>186</v>
      </c>
      <c r="G20" s="10">
        <v>5</v>
      </c>
      <c r="H20" s="10" t="s">
        <v>187</v>
      </c>
      <c r="I20" s="10">
        <v>4.5</v>
      </c>
      <c r="J20" s="12" t="s">
        <v>188</v>
      </c>
      <c r="K20" s="10">
        <v>5</v>
      </c>
      <c r="M20" s="10">
        <v>5</v>
      </c>
      <c r="N20" s="10">
        <v>4.5</v>
      </c>
      <c r="O20" s="12" t="s">
        <v>189</v>
      </c>
      <c r="P20" s="10">
        <v>5</v>
      </c>
      <c r="Q20" s="10">
        <v>5</v>
      </c>
      <c r="R20" s="10">
        <v>1</v>
      </c>
      <c r="S20" s="34">
        <f>(((Tabla1[[#This Row],[Criterio 2]]*0.3)+(Tabla1[[#This Row],[Criterio 3]]*0.3)+(Tabla1[[#This Row],[Criterio 4]]*0.1)+(Tabla1[[#This Row],[Criterio 5]]*0.15)+(Tabla1[[#This Row],[Criterio 1]]*0.15))*0.7+Tabla1[[#This Row],[Autoevaluacion 15%]]*0.15+Tabla1[[#This Row],[Columna4]]*0.15)*Tabla1[[#This Row],[Criterio 6]]</f>
        <v>4.8424999999999994</v>
      </c>
    </row>
    <row r="21" spans="1:19" ht="45">
      <c r="A21" s="20" t="s">
        <v>36</v>
      </c>
      <c r="B21" s="21" t="s">
        <v>190</v>
      </c>
      <c r="C21" s="10">
        <v>13</v>
      </c>
      <c r="D21" s="22" t="s">
        <v>191</v>
      </c>
      <c r="E21" s="12" t="s">
        <v>192</v>
      </c>
      <c r="G21" s="10">
        <v>5</v>
      </c>
      <c r="I21" s="12">
        <f>I7</f>
        <v>5</v>
      </c>
      <c r="J21" s="12" t="str">
        <f t="shared" ref="J21:O21" si="5">J7</f>
        <v>Pendiente lo que hablamos durante la sustentación</v>
      </c>
      <c r="K21" s="12">
        <f t="shared" si="5"/>
        <v>5</v>
      </c>
      <c r="L21" s="12" t="str">
        <f t="shared" si="5"/>
        <v>Manejo de usuarios  y archivos binarios</v>
      </c>
      <c r="M21" s="12">
        <f t="shared" si="5"/>
        <v>5</v>
      </c>
      <c r="N21" s="12">
        <f t="shared" si="5"/>
        <v>5</v>
      </c>
      <c r="O21" s="12">
        <f t="shared" si="5"/>
        <v>0</v>
      </c>
      <c r="P21" s="10">
        <v>3</v>
      </c>
      <c r="Q21" s="10">
        <v>4.5999999999999996</v>
      </c>
      <c r="R21" s="10">
        <v>1</v>
      </c>
      <c r="S21" s="34">
        <f>(((Tabla1[[#This Row],[Criterio 2]]*0.3)+(Tabla1[[#This Row],[Criterio 3]]*0.3)+(Tabla1[[#This Row],[Criterio 4]]*0.1)+(Tabla1[[#This Row],[Criterio 5]]*0.15)+(Tabla1[[#This Row],[Criterio 1]]*0.15))*0.7+Tabla1[[#This Row],[Autoevaluacion 15%]]*0.15+Tabla1[[#This Row],[Columna4]]*0.15)*Tabla1[[#This Row],[Criterio 6]]</f>
        <v>4.6400000000000006</v>
      </c>
    </row>
    <row r="22" spans="1:19" ht="90">
      <c r="A22" s="20" t="s">
        <v>38</v>
      </c>
      <c r="B22" s="21" t="s">
        <v>193</v>
      </c>
      <c r="C22" s="10">
        <v>4</v>
      </c>
      <c r="D22" s="12" t="s">
        <v>194</v>
      </c>
      <c r="E22" s="12" t="s">
        <v>195</v>
      </c>
      <c r="G22" s="10">
        <v>4.5</v>
      </c>
      <c r="I22" s="10">
        <v>4</v>
      </c>
      <c r="J22" s="12" t="s">
        <v>196</v>
      </c>
      <c r="K22" s="10">
        <v>5</v>
      </c>
      <c r="M22" s="10">
        <v>5</v>
      </c>
      <c r="N22" s="10">
        <v>4.5</v>
      </c>
      <c r="O22" s="12" t="s">
        <v>197</v>
      </c>
      <c r="P22" s="10">
        <v>5</v>
      </c>
      <c r="Q22" s="10">
        <v>4.8</v>
      </c>
      <c r="R22" s="10">
        <v>1</v>
      </c>
      <c r="S22" s="34">
        <f>(((Tabla1[[#This Row],[Criterio 2]]*0.3)+(Tabla1[[#This Row],[Criterio 3]]*0.3)+(Tabla1[[#This Row],[Criterio 4]]*0.1)+(Tabla1[[#This Row],[Criterio 5]]*0.15)+(Tabla1[[#This Row],[Criterio 1]]*0.15))*0.7+Tabla1[[#This Row],[Autoevaluacion 15%]]*0.15+Tabla1[[#This Row],[Columna4]]*0.15)*Tabla1[[#This Row],[Criterio 6]]</f>
        <v>4.6549999999999994</v>
      </c>
    </row>
    <row r="23" spans="1:19" ht="150">
      <c r="A23" s="20" t="s">
        <v>40</v>
      </c>
      <c r="B23" s="21" t="s">
        <v>198</v>
      </c>
      <c r="C23" s="10">
        <v>14</v>
      </c>
      <c r="D23" s="22" t="s">
        <v>199</v>
      </c>
      <c r="E23" s="12" t="s">
        <v>200</v>
      </c>
      <c r="G23" s="10">
        <v>4.5</v>
      </c>
      <c r="I23" s="10">
        <v>2</v>
      </c>
      <c r="J23" s="12" t="s">
        <v>201</v>
      </c>
      <c r="K23" s="10">
        <v>2</v>
      </c>
      <c r="L23" s="12" t="s">
        <v>202</v>
      </c>
      <c r="M23" s="10">
        <v>2</v>
      </c>
      <c r="N23" s="10">
        <v>2</v>
      </c>
      <c r="O23" s="12" t="s">
        <v>203</v>
      </c>
      <c r="P23" s="10">
        <v>4.4000000000000004</v>
      </c>
      <c r="Q23" s="10">
        <v>4.4000000000000004</v>
      </c>
      <c r="R23" s="10">
        <v>1</v>
      </c>
      <c r="S23" s="34">
        <f>(((Tabla1[[#This Row],[Criterio 2]]*0.3)+(Tabla1[[#This Row],[Criterio 3]]*0.3)+(Tabla1[[#This Row],[Criterio 4]]*0.1)+(Tabla1[[#This Row],[Criterio 5]]*0.15)+(Tabla1[[#This Row],[Criterio 1]]*0.15))*0.7+Tabla1[[#This Row],[Autoevaluacion 15%]]*0.15+Tabla1[[#This Row],[Columna4]]*0.15)*Tabla1[[#This Row],[Criterio 6]]</f>
        <v>2.9824999999999999</v>
      </c>
    </row>
    <row r="24" spans="1:19" ht="45">
      <c r="A24" s="20" t="s">
        <v>42</v>
      </c>
      <c r="B24" s="21" t="s">
        <v>204</v>
      </c>
      <c r="C24" s="10">
        <v>4</v>
      </c>
      <c r="D24" s="12" t="s">
        <v>194</v>
      </c>
      <c r="E24" s="12" t="s">
        <v>205</v>
      </c>
      <c r="G24" s="10">
        <v>4</v>
      </c>
      <c r="H24" s="10" t="s">
        <v>206</v>
      </c>
      <c r="I24" s="10">
        <f>I22</f>
        <v>4</v>
      </c>
      <c r="J24" s="10" t="str">
        <f t="shared" ref="J24:O24" si="6">J22</f>
        <v>C-1, incluir Persona en lugar de string. Mejorar las relaciones del diagrama de clases</v>
      </c>
      <c r="K24" s="10">
        <f t="shared" si="6"/>
        <v>5</v>
      </c>
      <c r="L24" s="10">
        <f t="shared" si="6"/>
        <v>0</v>
      </c>
      <c r="M24" s="10">
        <f t="shared" si="6"/>
        <v>5</v>
      </c>
      <c r="N24" s="10">
        <f t="shared" si="6"/>
        <v>4.5</v>
      </c>
      <c r="O24" s="10" t="str">
        <f t="shared" si="6"/>
        <v>Mejorar los while 1 en las validaciones.  Bien documentado, organizado</v>
      </c>
      <c r="P24" s="10">
        <v>4.8</v>
      </c>
      <c r="Q24" s="10">
        <v>5</v>
      </c>
      <c r="R24" s="10">
        <v>1</v>
      </c>
      <c r="S24" s="34">
        <f>(((Tabla1[[#This Row],[Criterio 2]]*0.3)+(Tabla1[[#This Row],[Criterio 3]]*0.3)+(Tabla1[[#This Row],[Criterio 4]]*0.1)+(Tabla1[[#This Row],[Criterio 5]]*0.15)+(Tabla1[[#This Row],[Criterio 1]]*0.15))*0.7+Tabla1[[#This Row],[Autoevaluacion 15%]]*0.15+Tabla1[[#This Row],[Columna4]]*0.15)*Tabla1[[#This Row],[Criterio 6]]</f>
        <v>4.6024999999999991</v>
      </c>
    </row>
    <row r="25" spans="1:19" ht="75">
      <c r="A25" s="20" t="s">
        <v>44</v>
      </c>
      <c r="B25" s="21" t="s">
        <v>207</v>
      </c>
      <c r="C25" s="10">
        <v>10</v>
      </c>
      <c r="D25" s="12" t="s">
        <v>208</v>
      </c>
      <c r="E25" s="12" t="s">
        <v>209</v>
      </c>
      <c r="G25" s="12">
        <f>G9</f>
        <v>5</v>
      </c>
      <c r="H25" s="12" t="str">
        <f t="shared" ref="H25:O25" si="7">H9</f>
        <v>A100, A101</v>
      </c>
      <c r="I25" s="12">
        <f t="shared" si="7"/>
        <v>5</v>
      </c>
      <c r="J25" s="12" t="str">
        <f t="shared" si="7"/>
        <v>C-100</v>
      </c>
      <c r="K25" s="12">
        <f t="shared" si="7"/>
        <v>5</v>
      </c>
      <c r="L25" s="12" t="str">
        <f t="shared" si="7"/>
        <v>Permitieron lista variables de criterios</v>
      </c>
      <c r="M25" s="12">
        <f t="shared" si="7"/>
        <v>5</v>
      </c>
      <c r="N25" s="12">
        <f t="shared" si="7"/>
        <v>5</v>
      </c>
      <c r="O25" s="12" t="str">
        <f t="shared" si="7"/>
        <v>Hicieron separación de archivos entre include y sourc. 
Investigaron sobre constexpr. 
Tienen prácticas de validación defensiva</v>
      </c>
      <c r="P25" s="10">
        <v>5</v>
      </c>
      <c r="Q25" s="10">
        <v>5</v>
      </c>
      <c r="R25" s="10">
        <v>1</v>
      </c>
      <c r="S25" s="34">
        <f>(((Tabla1[[#This Row],[Criterio 2]]*0.3)+(Tabla1[[#This Row],[Criterio 3]]*0.3)+(Tabla1[[#This Row],[Criterio 4]]*0.1)+(Tabla1[[#This Row],[Criterio 5]]*0.15)+(Tabla1[[#This Row],[Criterio 1]]*0.15))*0.7+Tabla1[[#This Row],[Autoevaluacion 15%]]*0.15+Tabla1[[#This Row],[Columna4]]*0.15)*Tabla1[[#This Row],[Criterio 6]]</f>
        <v>5</v>
      </c>
    </row>
    <row r="26" spans="1:19" ht="90">
      <c r="A26" s="20" t="s">
        <v>46</v>
      </c>
      <c r="B26" s="21" t="s">
        <v>210</v>
      </c>
      <c r="C26" s="10">
        <v>1</v>
      </c>
      <c r="D26" s="12"/>
      <c r="E26" s="12" t="s">
        <v>211</v>
      </c>
      <c r="G26" s="10">
        <v>4.3</v>
      </c>
      <c r="H26" s="10" t="s">
        <v>212</v>
      </c>
      <c r="I26" s="10">
        <v>4.5</v>
      </c>
      <c r="J26" s="10" t="s">
        <v>137</v>
      </c>
      <c r="K26" s="10">
        <v>4.5</v>
      </c>
      <c r="L26" s="12" t="s">
        <v>150</v>
      </c>
      <c r="M26" s="10">
        <v>5</v>
      </c>
      <c r="N26" s="10">
        <v>4.5</v>
      </c>
      <c r="O26" s="10" t="s">
        <v>151</v>
      </c>
      <c r="P26" s="10">
        <v>5</v>
      </c>
      <c r="Q26" s="10">
        <v>5</v>
      </c>
      <c r="R26" s="10">
        <v>1</v>
      </c>
      <c r="S26" s="34">
        <f>(((Tabla1[[#This Row],[Criterio 2]]*0.3)+(Tabla1[[#This Row],[Criterio 3]]*0.3)+(Tabla1[[#This Row],[Criterio 4]]*0.1)+(Tabla1[[#This Row],[Criterio 5]]*0.15)+(Tabla1[[#This Row],[Criterio 1]]*0.15))*0.7+Tabla1[[#This Row],[Autoevaluacion 15%]]*0.15+Tabla1[[#This Row],[Columna4]]*0.15)*Tabla1[[#This Row],[Criterio 6]]</f>
        <v>4.6639999999999997</v>
      </c>
    </row>
    <row r="27" spans="1:19" ht="180">
      <c r="A27" s="20" t="s">
        <v>48</v>
      </c>
      <c r="B27" s="21" t="s">
        <v>213</v>
      </c>
      <c r="C27" s="10">
        <v>12</v>
      </c>
      <c r="D27" s="12" t="s">
        <v>214</v>
      </c>
      <c r="E27" s="12" t="s">
        <v>215</v>
      </c>
      <c r="G27" s="10">
        <v>4.5</v>
      </c>
      <c r="H27" s="10" t="s">
        <v>216</v>
      </c>
      <c r="I27" s="12">
        <f>I3</f>
        <v>5</v>
      </c>
      <c r="J27" s="12" t="str">
        <f t="shared" ref="J27:O27" si="8">J3</f>
        <v>Solo ajustaría la separacion entre criterio y su detallle. Usaron herencia para profesor, persona, estudiante</v>
      </c>
      <c r="K27" s="12">
        <f t="shared" si="8"/>
        <v>5</v>
      </c>
      <c r="L27" s="12" t="str">
        <f t="shared" si="8"/>
        <v>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v>
      </c>
      <c r="M27" s="12">
        <f t="shared" si="8"/>
        <v>5</v>
      </c>
      <c r="N27" s="12">
        <f t="shared" si="8"/>
        <v>4.5</v>
      </c>
      <c r="O27" s="12" t="str">
        <f t="shared" si="8"/>
        <v xml:space="preserve">Buenos nombres, código organizado. Tiene buenas prácticas de programación defensiva.  Código bien documentado.
Ojo con los while true. En general no son una buena práctica. </v>
      </c>
      <c r="P27" s="10">
        <v>4.5</v>
      </c>
      <c r="Q27" s="10">
        <v>5</v>
      </c>
      <c r="R27" s="10">
        <v>1</v>
      </c>
      <c r="S27" s="34">
        <f>(((Tabla1[[#This Row],[Criterio 2]]*0.3)+(Tabla1[[#This Row],[Criterio 3]]*0.3)+(Tabla1[[#This Row],[Criterio 4]]*0.1)+(Tabla1[[#This Row],[Criterio 5]]*0.15)+(Tabla1[[#This Row],[Criterio 1]]*0.15))*0.7+Tabla1[[#This Row],[Autoevaluacion 15%]]*0.15+Tabla1[[#This Row],[Columna4]]*0.15)*Tabla1[[#This Row],[Criterio 6]]</f>
        <v>4.8199999999999994</v>
      </c>
    </row>
    <row r="28" spans="1:19">
      <c r="A28" s="20" t="s">
        <v>50</v>
      </c>
      <c r="B28" s="21" t="s">
        <v>217</v>
      </c>
      <c r="C28" s="10" t="s">
        <v>112</v>
      </c>
      <c r="D28" s="12"/>
      <c r="E28" s="12" t="s">
        <v>113</v>
      </c>
      <c r="G28" s="10">
        <v>0</v>
      </c>
      <c r="I28" s="10">
        <v>0</v>
      </c>
      <c r="K28" s="10">
        <v>0</v>
      </c>
      <c r="M28" s="10">
        <v>0</v>
      </c>
      <c r="N28" s="10">
        <v>0</v>
      </c>
      <c r="P28" s="10">
        <v>0</v>
      </c>
      <c r="Q28" s="10">
        <v>0</v>
      </c>
      <c r="R28" s="10">
        <v>1</v>
      </c>
      <c r="S28" s="34">
        <f>(((Tabla1[[#This Row],[Criterio 2]]*0.3)+(Tabla1[[#This Row],[Criterio 3]]*0.3)+(Tabla1[[#This Row],[Criterio 4]]*0.1)+(Tabla1[[#This Row],[Criterio 5]]*0.15)+(Tabla1[[#This Row],[Criterio 1]]*0.15))*0.7+Tabla1[[#This Row],[Autoevaluacion 15%]]*0.15+Tabla1[[#This Row],[Columna4]]*0.15)*Tabla1[[#This Row],[Criterio 6]]</f>
        <v>0</v>
      </c>
    </row>
    <row r="29" spans="1:19" ht="75">
      <c r="A29" s="20" t="s">
        <v>52</v>
      </c>
      <c r="B29" s="21" t="s">
        <v>218</v>
      </c>
      <c r="C29" s="10">
        <v>2</v>
      </c>
      <c r="D29" s="22" t="s">
        <v>277</v>
      </c>
      <c r="E29" s="12" t="s">
        <v>219</v>
      </c>
      <c r="G29" s="10">
        <v>4</v>
      </c>
      <c r="H29" s="10" t="s">
        <v>220</v>
      </c>
      <c r="I29" s="12">
        <f>I30</f>
        <v>4</v>
      </c>
      <c r="J29" s="12" t="s">
        <v>278</v>
      </c>
      <c r="K29" s="12">
        <f t="shared" ref="K29:O29" si="9">K30</f>
        <v>4</v>
      </c>
      <c r="L29" s="12" t="s">
        <v>279</v>
      </c>
      <c r="M29" s="12">
        <f t="shared" si="9"/>
        <v>4</v>
      </c>
      <c r="N29" s="12">
        <f t="shared" si="9"/>
        <v>4</v>
      </c>
      <c r="O29" s="12" t="str">
        <f t="shared" si="9"/>
        <v>Tienen números mágicos y en criterios hay un arreglo de 8 criterios en lugar de un solo criterio que es lo que se esperaría</v>
      </c>
      <c r="P29" s="10">
        <v>4</v>
      </c>
      <c r="Q29" s="10">
        <v>4</v>
      </c>
      <c r="R29" s="10">
        <v>1</v>
      </c>
      <c r="S29" s="34">
        <f>(((Tabla1[[#This Row],[Criterio 2]]*0.3)+(Tabla1[[#This Row],[Criterio 3]]*0.3)+(Tabla1[[#This Row],[Criterio 4]]*0.1)+(Tabla1[[#This Row],[Criterio 5]]*0.15)+(Tabla1[[#This Row],[Criterio 1]]*0.15))*0.7+Tabla1[[#This Row],[Autoevaluacion 15%]]*0.15+Tabla1[[#This Row],[Columna4]]*0.15)*Tabla1[[#This Row],[Criterio 6]]</f>
        <v>4</v>
      </c>
    </row>
    <row r="30" spans="1:19" ht="75">
      <c r="A30" s="20" t="s">
        <v>54</v>
      </c>
      <c r="B30" s="21" t="s">
        <v>221</v>
      </c>
      <c r="C30" s="10">
        <v>2</v>
      </c>
      <c r="D30" s="12" t="s">
        <v>222</v>
      </c>
      <c r="E30" s="12" t="s">
        <v>223</v>
      </c>
      <c r="G30" s="10">
        <v>4</v>
      </c>
      <c r="H30" s="10" t="s">
        <v>216</v>
      </c>
      <c r="I30" s="10">
        <v>4</v>
      </c>
      <c r="J30" s="12" t="s">
        <v>224</v>
      </c>
      <c r="K30" s="10">
        <v>4</v>
      </c>
      <c r="L30" s="12" t="s">
        <v>285</v>
      </c>
      <c r="M30" s="10">
        <v>4</v>
      </c>
      <c r="N30" s="10">
        <v>4</v>
      </c>
      <c r="O30" s="12" t="s">
        <v>225</v>
      </c>
      <c r="P30" s="10">
        <v>4</v>
      </c>
      <c r="Q30" s="10">
        <v>4</v>
      </c>
      <c r="R30" s="10">
        <v>1</v>
      </c>
      <c r="S30" s="34">
        <f>(((Tabla1[[#This Row],[Criterio 2]]*0.3)+(Tabla1[[#This Row],[Criterio 3]]*0.3)+(Tabla1[[#This Row],[Criterio 4]]*0.1)+(Tabla1[[#This Row],[Criterio 5]]*0.15)+(Tabla1[[#This Row],[Criterio 1]]*0.15))*0.7+Tabla1[[#This Row],[Autoevaluacion 15%]]*0.15+Tabla1[[#This Row],[Columna4]]*0.15)*Tabla1[[#This Row],[Criterio 6]]</f>
        <v>4</v>
      </c>
    </row>
    <row r="31" spans="1:19" ht="75">
      <c r="A31" s="20" t="s">
        <v>56</v>
      </c>
      <c r="B31" s="21" t="s">
        <v>226</v>
      </c>
      <c r="C31" s="23">
        <v>11</v>
      </c>
      <c r="D31" s="25" t="s">
        <v>227</v>
      </c>
      <c r="E31" s="24" t="s">
        <v>228</v>
      </c>
      <c r="F31" s="24"/>
      <c r="G31" s="10">
        <v>5</v>
      </c>
      <c r="H31" s="12" t="s">
        <v>229</v>
      </c>
      <c r="I31" s="10">
        <v>4.5</v>
      </c>
      <c r="J31" s="12" t="s">
        <v>283</v>
      </c>
      <c r="K31" s="10">
        <v>5</v>
      </c>
      <c r="L31" s="10" t="s">
        <v>284</v>
      </c>
      <c r="M31" s="10">
        <v>5</v>
      </c>
      <c r="N31" s="10">
        <v>5</v>
      </c>
      <c r="O31" s="12" t="s">
        <v>230</v>
      </c>
      <c r="P31" s="10">
        <v>5</v>
      </c>
      <c r="Q31" s="10">
        <v>5</v>
      </c>
      <c r="R31" s="10">
        <v>1</v>
      </c>
      <c r="S31" s="34">
        <f>(((Tabla1[[#This Row],[Criterio 2]]*0.3)+(Tabla1[[#This Row],[Criterio 3]]*0.3)+(Tabla1[[#This Row],[Criterio 4]]*0.1)+(Tabla1[[#This Row],[Criterio 5]]*0.15)+(Tabla1[[#This Row],[Criterio 1]]*0.15))*0.7+Tabla1[[#This Row],[Autoevaluacion 15%]]*0.15+Tabla1[[#This Row],[Columna4]]*0.15)*Tabla1[[#This Row],[Criterio 6]]</f>
        <v>4.8949999999999996</v>
      </c>
    </row>
    <row r="32" spans="1:19" ht="15.75">
      <c r="B32" s="14"/>
      <c r="C32" s="26"/>
      <c r="D32" s="26"/>
      <c r="E32" s="27"/>
      <c r="F32" s="28"/>
    </row>
  </sheetData>
  <hyperlinks>
    <hyperlink ref="D15" r:id="rId1" xr:uid="{33F8A135-EF60-46CA-86A0-76EA72D9C951}"/>
    <hyperlink ref="D18" r:id="rId2" xr:uid="{73E64A1C-B9B9-4F40-B149-4FCC75D0BD54}"/>
    <hyperlink ref="D23" r:id="rId3" xr:uid="{D17FB8AF-216A-4C11-9A99-A72C79EC5008}"/>
    <hyperlink ref="D3" r:id="rId4" xr:uid="{E3E42890-2258-48D1-BAC8-C89556FBA1CB}"/>
    <hyperlink ref="D4" r:id="rId5" xr:uid="{D8AB01DE-D681-4E2E-8E03-1E651F6D5469}"/>
    <hyperlink ref="D17" r:id="rId6" xr:uid="{497E57E3-54BE-4B93-A8A2-A2B5180B33EA}"/>
    <hyperlink ref="D20" r:id="rId7" xr:uid="{A0C6ED19-CBEC-49F7-9CF0-0D1D96800DAD}"/>
    <hyperlink ref="D9" r:id="rId8" xr:uid="{4FCB2515-F7DF-4E6F-9616-D42C13F3879E}"/>
    <hyperlink ref="D31" r:id="rId9" xr:uid="{409A8EA2-33FB-416F-B623-0A72FF40B17B}"/>
    <hyperlink ref="D21" r:id="rId10" xr:uid="{78BF8788-C68F-4153-8480-C5AA4808BAF7}"/>
    <hyperlink ref="D29" r:id="rId11" xr:uid="{04CE2DE8-5188-470D-8C80-16BF36CC2E4F}"/>
  </hyperlinks>
  <pageMargins left="0.7" right="0.7" top="0.75" bottom="0.75" header="0.3" footer="0.3"/>
  <tableParts count="1">
    <tablePart r:id="rId1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2D5D7B-1F2A-4F8E-95B1-B487345BBAD5}">
  <dimension ref="A1:O35"/>
  <sheetViews>
    <sheetView workbookViewId="0">
      <selection activeCell="D35" sqref="D35"/>
    </sheetView>
  </sheetViews>
  <sheetFormatPr defaultRowHeight="15"/>
  <cols>
    <col min="2" max="2" width="39.7109375" customWidth="1"/>
  </cols>
  <sheetData>
    <row r="1" spans="1:15" ht="30">
      <c r="A1" s="7" t="s">
        <v>233</v>
      </c>
      <c r="B1" s="4" t="s">
        <v>234</v>
      </c>
      <c r="C1" s="7"/>
      <c r="D1" s="7"/>
      <c r="E1" s="7"/>
      <c r="F1" s="7"/>
      <c r="G1" s="7"/>
      <c r="H1" s="7"/>
      <c r="I1" s="7"/>
      <c r="J1" s="7"/>
      <c r="K1" s="7"/>
      <c r="L1" s="7"/>
      <c r="M1" s="7"/>
      <c r="N1" s="7"/>
      <c r="O1" s="7"/>
    </row>
    <row r="2" spans="1:15" ht="45">
      <c r="A2" s="7" t="s">
        <v>118</v>
      </c>
      <c r="B2" s="4" t="s">
        <v>235</v>
      </c>
      <c r="C2" s="7"/>
      <c r="D2" s="7"/>
      <c r="E2" s="7"/>
      <c r="F2" s="7"/>
      <c r="G2" s="7"/>
      <c r="H2" s="7"/>
      <c r="I2" s="7"/>
      <c r="J2" s="7"/>
      <c r="K2" s="7"/>
      <c r="L2" s="7"/>
      <c r="M2" s="7"/>
      <c r="N2" s="7"/>
      <c r="O2" s="7"/>
    </row>
    <row r="3" spans="1:15">
      <c r="A3" s="7" t="s">
        <v>236</v>
      </c>
      <c r="B3" s="4" t="s">
        <v>237</v>
      </c>
      <c r="C3" s="7"/>
      <c r="D3" s="7"/>
      <c r="E3" s="7"/>
      <c r="F3" s="7"/>
      <c r="G3" s="7"/>
      <c r="H3" s="7"/>
      <c r="I3" s="7"/>
      <c r="J3" s="7"/>
      <c r="K3" s="7"/>
      <c r="L3" s="7"/>
      <c r="M3" s="7"/>
      <c r="N3" s="7"/>
      <c r="O3" s="7"/>
    </row>
    <row r="4" spans="1:15" ht="30">
      <c r="A4" s="7" t="s">
        <v>220</v>
      </c>
      <c r="B4" s="4" t="s">
        <v>238</v>
      </c>
      <c r="C4" s="7"/>
      <c r="D4" s="7"/>
      <c r="E4" s="7"/>
      <c r="F4" s="7"/>
      <c r="G4" s="7"/>
      <c r="H4" s="7"/>
      <c r="I4" s="7"/>
      <c r="J4" s="7"/>
      <c r="K4" s="7"/>
      <c r="L4" s="7"/>
      <c r="M4" s="7"/>
      <c r="N4" s="7"/>
      <c r="O4" s="7"/>
    </row>
    <row r="5" spans="1:15">
      <c r="A5" s="7" t="s">
        <v>239</v>
      </c>
      <c r="B5" s="4" t="s">
        <v>240</v>
      </c>
      <c r="C5" s="7"/>
      <c r="D5" s="7"/>
      <c r="E5" s="7"/>
      <c r="F5" s="7"/>
      <c r="G5" s="7"/>
      <c r="H5" s="7"/>
      <c r="I5" s="7"/>
      <c r="J5" s="7"/>
      <c r="K5" s="7"/>
      <c r="L5" s="7"/>
      <c r="M5" s="7"/>
      <c r="N5" s="7"/>
      <c r="O5" s="7"/>
    </row>
    <row r="6" spans="1:15">
      <c r="A6" s="7"/>
      <c r="B6" s="3"/>
      <c r="C6" s="7"/>
      <c r="D6" s="7"/>
      <c r="E6" s="7"/>
      <c r="F6" s="7"/>
      <c r="G6" s="7"/>
      <c r="H6" s="7"/>
      <c r="I6" s="7"/>
      <c r="J6" s="7"/>
      <c r="K6" s="7"/>
      <c r="L6" s="7"/>
      <c r="M6" s="7"/>
      <c r="N6" s="7"/>
      <c r="O6" s="7"/>
    </row>
    <row r="7" spans="1:15">
      <c r="A7" s="7" t="s">
        <v>241</v>
      </c>
      <c r="B7" s="4" t="s">
        <v>242</v>
      </c>
      <c r="C7" s="7"/>
      <c r="D7" s="7"/>
      <c r="E7" s="7"/>
      <c r="F7" s="7"/>
      <c r="G7" s="7"/>
      <c r="H7" s="7"/>
      <c r="I7" s="7"/>
      <c r="J7" s="7"/>
      <c r="K7" s="7"/>
      <c r="L7" s="7"/>
      <c r="M7" s="7"/>
      <c r="N7" s="7"/>
      <c r="O7" s="7"/>
    </row>
    <row r="8" spans="1:15" ht="30">
      <c r="A8" s="7" t="s">
        <v>243</v>
      </c>
      <c r="B8" s="4" t="s">
        <v>244</v>
      </c>
      <c r="C8" s="7"/>
      <c r="D8" s="7"/>
      <c r="E8" s="7"/>
      <c r="F8" s="7"/>
      <c r="G8" s="7"/>
      <c r="H8" s="7"/>
      <c r="I8" s="7"/>
      <c r="J8" s="7"/>
      <c r="K8" s="7"/>
      <c r="L8" s="7"/>
      <c r="M8" s="7"/>
      <c r="N8" s="7"/>
      <c r="O8" s="7"/>
    </row>
    <row r="9" spans="1:15" ht="30">
      <c r="A9" s="7" t="s">
        <v>155</v>
      </c>
      <c r="B9" s="4" t="s">
        <v>245</v>
      </c>
      <c r="C9" s="7"/>
      <c r="D9" s="7"/>
      <c r="E9" s="7"/>
      <c r="F9" s="7"/>
      <c r="G9" s="7"/>
      <c r="H9" s="7"/>
      <c r="I9" s="7"/>
      <c r="J9" s="7"/>
      <c r="K9" s="7"/>
      <c r="L9" s="7"/>
      <c r="M9" s="7"/>
      <c r="N9" s="7"/>
      <c r="O9" s="7"/>
    </row>
    <row r="10" spans="1:15">
      <c r="A10" s="7" t="s">
        <v>246</v>
      </c>
      <c r="B10" s="4" t="s">
        <v>247</v>
      </c>
      <c r="C10" s="7"/>
      <c r="D10" s="7"/>
      <c r="E10" s="7"/>
      <c r="F10" s="7"/>
      <c r="G10" s="7"/>
      <c r="H10" s="7"/>
      <c r="I10" s="7"/>
      <c r="J10" s="7"/>
      <c r="K10" s="7"/>
      <c r="L10" s="7"/>
      <c r="M10" s="7"/>
      <c r="N10" s="7"/>
      <c r="O10" s="7"/>
    </row>
    <row r="11" spans="1:15">
      <c r="A11" s="7" t="s">
        <v>248</v>
      </c>
      <c r="B11" s="3" t="s">
        <v>249</v>
      </c>
      <c r="C11" s="7"/>
      <c r="D11" s="7"/>
      <c r="E11" s="7"/>
      <c r="F11" s="7"/>
      <c r="G11" s="7"/>
      <c r="H11" s="7"/>
      <c r="I11" s="7"/>
      <c r="J11" s="7"/>
      <c r="K11" s="7"/>
      <c r="L11" s="7"/>
      <c r="M11" s="7"/>
      <c r="N11" s="7"/>
      <c r="O11" s="7"/>
    </row>
    <row r="12" spans="1:15">
      <c r="A12" s="7"/>
      <c r="B12" s="3"/>
      <c r="C12" s="7"/>
      <c r="D12" s="7"/>
      <c r="E12" s="7"/>
      <c r="F12" s="7"/>
      <c r="G12" s="7"/>
      <c r="H12" s="7"/>
      <c r="I12" s="7"/>
      <c r="J12" s="7"/>
      <c r="K12" s="7"/>
      <c r="L12" s="7"/>
      <c r="M12" s="7"/>
      <c r="N12" s="7"/>
      <c r="O12" s="7"/>
    </row>
    <row r="13" spans="1:15">
      <c r="A13" s="7" t="s">
        <v>250</v>
      </c>
      <c r="B13" s="4" t="s">
        <v>251</v>
      </c>
      <c r="C13" s="7"/>
      <c r="D13" s="7"/>
      <c r="E13" s="7"/>
      <c r="F13" s="7"/>
      <c r="G13" s="7"/>
      <c r="H13" s="7"/>
      <c r="I13" s="7"/>
      <c r="J13" s="7"/>
      <c r="K13" s="7"/>
      <c r="L13" s="7"/>
      <c r="M13" s="7"/>
      <c r="N13" s="7"/>
      <c r="O13" s="7"/>
    </row>
    <row r="14" spans="1:15">
      <c r="A14" s="7"/>
      <c r="B14" s="3"/>
      <c r="C14" s="7"/>
      <c r="D14" s="7"/>
      <c r="E14" s="7"/>
      <c r="F14" s="7"/>
      <c r="G14" s="7"/>
      <c r="H14" s="7"/>
      <c r="I14" s="7"/>
      <c r="J14" s="7"/>
      <c r="K14" s="7"/>
      <c r="L14" s="7"/>
      <c r="M14" s="7"/>
      <c r="N14" s="7"/>
      <c r="O14" s="7"/>
    </row>
    <row r="15" spans="1:15">
      <c r="A15" s="7"/>
      <c r="B15" s="3"/>
      <c r="C15" s="7"/>
      <c r="D15" s="7"/>
      <c r="E15" s="7"/>
      <c r="F15" s="7"/>
      <c r="G15" s="7"/>
      <c r="H15" s="7"/>
      <c r="I15" s="7"/>
      <c r="J15" s="7"/>
      <c r="K15" s="7"/>
      <c r="L15" s="7"/>
      <c r="M15" s="7"/>
      <c r="N15" s="7"/>
      <c r="O15" s="7"/>
    </row>
    <row r="16" spans="1:15">
      <c r="A16" s="7" t="s">
        <v>252</v>
      </c>
      <c r="B16" s="3" t="s">
        <v>253</v>
      </c>
      <c r="C16" s="7"/>
      <c r="D16" s="7"/>
      <c r="E16" s="7"/>
      <c r="F16" s="7"/>
      <c r="G16" s="7"/>
      <c r="H16" s="7"/>
      <c r="I16" s="7"/>
      <c r="J16" s="7"/>
      <c r="K16" s="7"/>
      <c r="L16" s="7"/>
      <c r="M16" s="7"/>
      <c r="N16" s="7"/>
      <c r="O16" s="7"/>
    </row>
    <row r="17" spans="1:15">
      <c r="A17" s="7" t="s">
        <v>254</v>
      </c>
      <c r="B17" s="3" t="s">
        <v>255</v>
      </c>
      <c r="C17" s="7"/>
      <c r="D17" s="7"/>
      <c r="E17" s="7"/>
      <c r="F17" s="7"/>
      <c r="G17" s="7"/>
      <c r="H17" s="7"/>
      <c r="I17" s="7"/>
      <c r="J17" s="7"/>
      <c r="K17" s="7"/>
      <c r="L17" s="7"/>
      <c r="M17" s="7"/>
      <c r="N17" s="7"/>
      <c r="O17" s="7"/>
    </row>
    <row r="18" spans="1:15">
      <c r="A18" s="7"/>
      <c r="B18" s="3"/>
      <c r="C18" s="7"/>
      <c r="D18" s="7"/>
      <c r="E18" s="7"/>
      <c r="F18" s="7"/>
      <c r="G18" s="7"/>
      <c r="H18" s="7"/>
      <c r="I18" s="7"/>
      <c r="J18" s="7"/>
      <c r="K18" s="7"/>
      <c r="L18" s="7"/>
      <c r="M18" s="7"/>
      <c r="N18" s="7"/>
      <c r="O18" s="7"/>
    </row>
    <row r="19" spans="1:15" ht="30">
      <c r="A19" s="7" t="s">
        <v>137</v>
      </c>
      <c r="B19" s="3" t="s">
        <v>256</v>
      </c>
      <c r="C19" s="7"/>
      <c r="D19" s="7"/>
      <c r="E19" s="7"/>
      <c r="F19" s="7"/>
      <c r="G19" s="7"/>
      <c r="H19" s="7"/>
      <c r="I19" s="7"/>
      <c r="J19" s="7"/>
      <c r="K19" s="7"/>
      <c r="L19" s="7"/>
      <c r="M19" s="7"/>
      <c r="N19" s="7"/>
      <c r="O19" s="7"/>
    </row>
    <row r="20" spans="1:15">
      <c r="A20" s="7"/>
      <c r="B20" s="3"/>
      <c r="C20" s="7"/>
      <c r="D20" s="7"/>
      <c r="E20" s="7"/>
      <c r="F20" s="7"/>
      <c r="G20" s="7"/>
      <c r="H20" s="7"/>
      <c r="I20" s="7"/>
      <c r="J20" s="7"/>
      <c r="K20" s="7"/>
      <c r="L20" s="7"/>
      <c r="M20" s="7"/>
      <c r="N20" s="7"/>
      <c r="O20" s="7"/>
    </row>
    <row r="21" spans="1:15">
      <c r="A21" s="7"/>
      <c r="B21" s="3"/>
      <c r="C21" s="7"/>
      <c r="D21" s="7"/>
      <c r="E21" s="7"/>
      <c r="F21" s="7"/>
      <c r="G21" s="7"/>
      <c r="H21" s="7"/>
      <c r="I21" s="7"/>
      <c r="J21" s="7"/>
      <c r="K21" s="7"/>
      <c r="L21" s="7"/>
      <c r="M21" s="7"/>
      <c r="N21" s="7"/>
      <c r="O21" s="7"/>
    </row>
    <row r="22" spans="1:15">
      <c r="A22" s="7"/>
      <c r="B22" s="3"/>
      <c r="C22" s="7"/>
      <c r="D22" s="7"/>
      <c r="E22" s="7"/>
      <c r="F22" s="7"/>
      <c r="G22" s="7"/>
      <c r="H22" s="7"/>
      <c r="I22" s="7"/>
      <c r="J22" s="7"/>
      <c r="K22" s="7"/>
      <c r="L22" s="7"/>
      <c r="M22" s="7"/>
      <c r="N22" s="7"/>
      <c r="O22" s="7"/>
    </row>
    <row r="23" spans="1:15">
      <c r="A23" s="7"/>
      <c r="B23" s="3"/>
      <c r="C23" s="7"/>
      <c r="D23" s="7"/>
      <c r="E23" s="7"/>
      <c r="F23" s="7"/>
      <c r="G23" s="7"/>
      <c r="H23" s="7"/>
      <c r="I23" s="7"/>
      <c r="J23" s="7"/>
      <c r="K23" s="7"/>
      <c r="L23" s="7"/>
      <c r="M23" s="7"/>
      <c r="N23" s="7"/>
      <c r="O23" s="7"/>
    </row>
    <row r="24" spans="1:15">
      <c r="A24" s="7"/>
      <c r="B24" s="3"/>
      <c r="C24" s="7"/>
      <c r="D24" s="7"/>
      <c r="E24" s="7"/>
      <c r="F24" s="7"/>
      <c r="G24" s="7"/>
      <c r="H24" s="7"/>
      <c r="I24" s="7"/>
      <c r="J24" s="7"/>
      <c r="K24" s="7"/>
      <c r="L24" s="7"/>
      <c r="M24" s="7"/>
      <c r="N24" s="7"/>
      <c r="O24" s="7"/>
    </row>
    <row r="25" spans="1:15">
      <c r="A25" s="7" t="s">
        <v>257</v>
      </c>
      <c r="B25" s="3" t="s">
        <v>258</v>
      </c>
      <c r="C25" s="7"/>
      <c r="D25" s="7"/>
      <c r="E25" s="7"/>
      <c r="F25" s="7"/>
      <c r="G25" s="7"/>
      <c r="H25" s="7"/>
      <c r="I25" s="7"/>
      <c r="J25" s="7"/>
      <c r="K25" s="7"/>
      <c r="L25" s="7"/>
      <c r="M25" s="7"/>
      <c r="N25" s="7"/>
      <c r="O25" s="7"/>
    </row>
    <row r="26" spans="1:15">
      <c r="A26" s="7" t="s">
        <v>259</v>
      </c>
      <c r="B26" s="3" t="s">
        <v>260</v>
      </c>
      <c r="C26" s="7"/>
      <c r="D26" s="7"/>
      <c r="E26" s="7"/>
      <c r="F26" s="7"/>
      <c r="G26" s="7"/>
      <c r="H26" s="7"/>
      <c r="I26" s="7"/>
      <c r="J26" s="7"/>
      <c r="K26" s="7"/>
      <c r="L26" s="7"/>
      <c r="M26" s="7"/>
      <c r="N26" s="7"/>
      <c r="O26" s="7"/>
    </row>
    <row r="27" spans="1:15">
      <c r="A27" s="7" t="s">
        <v>261</v>
      </c>
      <c r="B27" s="3" t="s">
        <v>262</v>
      </c>
      <c r="C27" s="7"/>
      <c r="D27" s="7"/>
      <c r="E27" s="7"/>
      <c r="F27" s="7"/>
      <c r="G27" s="7"/>
      <c r="H27" s="7"/>
      <c r="I27" s="7"/>
      <c r="J27" s="7"/>
      <c r="K27" s="7"/>
      <c r="L27" s="7"/>
      <c r="M27" s="7"/>
      <c r="N27" s="7"/>
      <c r="O27" s="7"/>
    </row>
    <row r="28" spans="1:15" ht="30">
      <c r="A28" s="7" t="s">
        <v>263</v>
      </c>
      <c r="B28" s="3" t="s">
        <v>264</v>
      </c>
      <c r="C28" s="7"/>
      <c r="D28" s="7"/>
      <c r="E28" s="7"/>
      <c r="F28" s="7"/>
      <c r="G28" s="7"/>
      <c r="H28" s="7"/>
      <c r="I28" s="7"/>
      <c r="J28" s="7"/>
      <c r="K28" s="7"/>
      <c r="L28" s="7"/>
      <c r="M28" s="7"/>
      <c r="N28" s="7"/>
      <c r="O28" s="7"/>
    </row>
    <row r="29" spans="1:15">
      <c r="A29" s="7"/>
      <c r="B29" s="3"/>
      <c r="C29" s="7"/>
      <c r="D29" s="7"/>
      <c r="E29" s="7"/>
      <c r="F29" s="7"/>
      <c r="G29" s="7"/>
      <c r="H29" s="7"/>
      <c r="I29" s="7"/>
      <c r="J29" s="7"/>
      <c r="K29" s="7"/>
      <c r="L29" s="7"/>
      <c r="M29" s="7"/>
      <c r="N29" s="7"/>
      <c r="O29" s="7"/>
    </row>
    <row r="30" spans="1:15">
      <c r="A30" s="7" t="s">
        <v>265</v>
      </c>
      <c r="B30" s="3" t="s">
        <v>266</v>
      </c>
      <c r="C30" s="7"/>
      <c r="D30" s="7"/>
      <c r="E30" s="7"/>
      <c r="F30" s="7"/>
      <c r="G30" s="7"/>
      <c r="H30" s="7"/>
      <c r="I30" s="7"/>
      <c r="J30" s="7"/>
      <c r="K30" s="7"/>
      <c r="L30" s="7"/>
      <c r="M30" s="7"/>
      <c r="N30" s="7"/>
      <c r="O30" s="7"/>
    </row>
    <row r="31" spans="1:15">
      <c r="A31" s="7" t="s">
        <v>267</v>
      </c>
      <c r="B31" s="3" t="s">
        <v>268</v>
      </c>
      <c r="C31" s="7"/>
      <c r="D31" s="7"/>
      <c r="E31" s="7"/>
      <c r="F31" s="7"/>
      <c r="G31" s="7"/>
      <c r="H31" s="7"/>
      <c r="I31" s="7"/>
      <c r="J31" s="7"/>
      <c r="K31" s="7"/>
      <c r="L31" s="7"/>
      <c r="M31" s="7"/>
      <c r="N31" s="7"/>
      <c r="O31" s="7"/>
    </row>
    <row r="32" spans="1:15">
      <c r="A32" s="7" t="s">
        <v>269</v>
      </c>
      <c r="B32" s="3" t="s">
        <v>270</v>
      </c>
      <c r="C32" s="7"/>
      <c r="D32" s="7"/>
      <c r="E32" s="7"/>
      <c r="F32" s="7"/>
      <c r="G32" s="7"/>
      <c r="H32" s="7"/>
      <c r="I32" s="7"/>
      <c r="J32" s="7"/>
      <c r="K32" s="7"/>
      <c r="L32" s="7"/>
      <c r="M32" s="7"/>
      <c r="N32" s="7"/>
      <c r="O32" s="7"/>
    </row>
    <row r="33" spans="1:15">
      <c r="A33" s="7"/>
      <c r="B33" s="3"/>
      <c r="C33" s="7"/>
      <c r="D33" s="7"/>
      <c r="E33" s="7"/>
      <c r="F33" s="7"/>
      <c r="G33" s="7"/>
      <c r="H33" s="7"/>
      <c r="I33" s="7"/>
      <c r="J33" s="7"/>
      <c r="K33" s="7"/>
      <c r="L33" s="7"/>
      <c r="M33" s="7"/>
      <c r="N33" s="7"/>
      <c r="O33" s="7"/>
    </row>
    <row r="34" spans="1:15" ht="30">
      <c r="A34" s="7" t="s">
        <v>271</v>
      </c>
      <c r="B34" s="3" t="s">
        <v>272</v>
      </c>
      <c r="C34" s="7"/>
      <c r="D34" s="7"/>
      <c r="E34" s="7"/>
      <c r="F34" s="7"/>
      <c r="G34" s="7"/>
      <c r="H34" s="7"/>
      <c r="I34" s="7"/>
      <c r="J34" s="7"/>
      <c r="K34" s="7"/>
      <c r="L34" s="7"/>
      <c r="M34" s="7"/>
      <c r="N34" s="7"/>
      <c r="O34" s="7"/>
    </row>
    <row r="35" spans="1:15" ht="30">
      <c r="A35" s="7" t="s">
        <v>273</v>
      </c>
      <c r="B35" s="3" t="s">
        <v>274</v>
      </c>
      <c r="C35" s="7"/>
      <c r="D35" s="7"/>
      <c r="E35" s="7"/>
      <c r="F35" s="7"/>
      <c r="G35" s="7"/>
      <c r="H35" s="7"/>
      <c r="I35" s="7"/>
      <c r="J35" s="7"/>
      <c r="K35" s="7"/>
      <c r="L35" s="7"/>
      <c r="M35" s="7"/>
      <c r="N35" s="7"/>
      <c r="O35" s="7"/>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FA12C-B253-48E3-B52B-10A7DDA30F52}">
  <dimension ref="C3:E32"/>
  <sheetViews>
    <sheetView topLeftCell="A31" zoomScale="55" zoomScaleNormal="55" workbookViewId="0">
      <selection activeCell="D7" sqref="D7"/>
    </sheetView>
  </sheetViews>
  <sheetFormatPr defaultColWidth="8.85546875" defaultRowHeight="78.75" customHeight="1"/>
  <cols>
    <col min="1" max="1" width="8.85546875" style="38"/>
    <col min="2" max="2" width="48.140625" style="38" customWidth="1"/>
    <col min="3" max="3" width="38.85546875" style="39" customWidth="1"/>
    <col min="4" max="4" width="64.5703125" style="39" customWidth="1"/>
    <col min="5" max="16384" width="8.85546875" style="38"/>
  </cols>
  <sheetData>
    <row r="3" spans="3:5" ht="78.75" customHeight="1">
      <c r="C3" s="36" t="s">
        <v>287</v>
      </c>
      <c r="D3" s="36" t="s">
        <v>288</v>
      </c>
      <c r="E3" s="37" t="s">
        <v>289</v>
      </c>
    </row>
    <row r="4" spans="3:5" ht="149.25" customHeight="1">
      <c r="C4" s="36" t="s">
        <v>97</v>
      </c>
      <c r="D4" s="36" t="s">
        <v>290</v>
      </c>
      <c r="E4" s="37"/>
    </row>
    <row r="5" spans="3:5" ht="144.75" customHeight="1">
      <c r="C5" s="36" t="s">
        <v>104</v>
      </c>
      <c r="D5" s="40" t="s">
        <v>291</v>
      </c>
      <c r="E5" s="37"/>
    </row>
    <row r="6" spans="3:5" ht="78.75" customHeight="1">
      <c r="C6" s="36" t="s">
        <v>111</v>
      </c>
      <c r="D6" s="41" t="s">
        <v>292</v>
      </c>
      <c r="E6" s="37"/>
    </row>
    <row r="7" spans="3:5" ht="147.75" customHeight="1">
      <c r="C7" s="36" t="s">
        <v>114</v>
      </c>
      <c r="D7" s="42" t="s">
        <v>293</v>
      </c>
      <c r="E7" s="37"/>
    </row>
    <row r="8" spans="3:5" ht="186.75" customHeight="1">
      <c r="C8" s="36" t="s">
        <v>122</v>
      </c>
      <c r="D8" s="41" t="s">
        <v>294</v>
      </c>
      <c r="E8" s="37"/>
    </row>
    <row r="9" spans="3:5" ht="198.75" customHeight="1">
      <c r="C9" s="36" t="s">
        <v>127</v>
      </c>
      <c r="D9" s="41" t="s">
        <v>295</v>
      </c>
      <c r="E9" s="37"/>
    </row>
    <row r="10" spans="3:5" ht="214.5" customHeight="1">
      <c r="C10" s="36" t="s">
        <v>133</v>
      </c>
      <c r="D10" s="41" t="s">
        <v>296</v>
      </c>
      <c r="E10" s="37"/>
    </row>
    <row r="11" spans="3:5" ht="177" customHeight="1">
      <c r="C11" s="36" t="s">
        <v>140</v>
      </c>
      <c r="D11" s="41" t="s">
        <v>297</v>
      </c>
      <c r="E11" s="37"/>
    </row>
    <row r="12" spans="3:5" ht="159.75" customHeight="1">
      <c r="C12" s="36" t="s">
        <v>146</v>
      </c>
      <c r="D12" s="41" t="s">
        <v>298</v>
      </c>
      <c r="E12" s="37"/>
    </row>
    <row r="13" spans="3:5" ht="183.75" customHeight="1">
      <c r="C13" s="36" t="s">
        <v>152</v>
      </c>
      <c r="D13" s="41" t="s">
        <v>299</v>
      </c>
      <c r="E13" s="37"/>
    </row>
    <row r="14" spans="3:5" ht="169.5" customHeight="1">
      <c r="C14" s="36" t="s">
        <v>159</v>
      </c>
      <c r="D14" s="41" t="s">
        <v>300</v>
      </c>
      <c r="E14" s="37"/>
    </row>
    <row r="15" spans="3:5" ht="209.25" customHeight="1">
      <c r="C15" s="36" t="s">
        <v>162</v>
      </c>
      <c r="D15" s="41" t="s">
        <v>301</v>
      </c>
      <c r="E15" s="37"/>
    </row>
    <row r="16" spans="3:5" ht="121.5" customHeight="1">
      <c r="C16" s="36" t="s">
        <v>165</v>
      </c>
      <c r="D16" s="41" t="s">
        <v>302</v>
      </c>
      <c r="E16" s="37"/>
    </row>
    <row r="17" spans="3:5" ht="205.5" customHeight="1">
      <c r="C17" s="36" t="s">
        <v>168</v>
      </c>
      <c r="D17" s="41" t="s">
        <v>303</v>
      </c>
      <c r="E17" s="37"/>
    </row>
    <row r="18" spans="3:5" ht="183.75" customHeight="1">
      <c r="C18" s="36" t="s">
        <v>171</v>
      </c>
      <c r="D18" s="41" t="s">
        <v>304</v>
      </c>
      <c r="E18" s="37"/>
    </row>
    <row r="19" spans="3:5" ht="144.75" customHeight="1">
      <c r="C19" s="36" t="s">
        <v>176</v>
      </c>
      <c r="D19" s="42" t="s">
        <v>317</v>
      </c>
      <c r="E19" s="37" t="s">
        <v>305</v>
      </c>
    </row>
    <row r="20" spans="3:5" ht="111" customHeight="1">
      <c r="C20" s="36" t="s">
        <v>182</v>
      </c>
      <c r="D20" s="41" t="s">
        <v>306</v>
      </c>
      <c r="E20" s="37"/>
    </row>
    <row r="21" spans="3:5" ht="151.5" customHeight="1">
      <c r="C21" s="36" t="s">
        <v>190</v>
      </c>
      <c r="D21" s="41" t="s">
        <v>191</v>
      </c>
      <c r="E21" s="37" t="s">
        <v>305</v>
      </c>
    </row>
    <row r="22" spans="3:5" ht="183" customHeight="1">
      <c r="C22" s="36" t="s">
        <v>193</v>
      </c>
      <c r="D22" s="42" t="s">
        <v>307</v>
      </c>
      <c r="E22" s="37"/>
    </row>
    <row r="23" spans="3:5" ht="153.75" customHeight="1">
      <c r="C23" s="36" t="s">
        <v>198</v>
      </c>
      <c r="D23" s="42" t="s">
        <v>199</v>
      </c>
      <c r="E23" s="37" t="s">
        <v>308</v>
      </c>
    </row>
    <row r="24" spans="3:5" ht="172.5" customHeight="1">
      <c r="C24" s="36" t="s">
        <v>204</v>
      </c>
      <c r="D24" s="36" t="s">
        <v>309</v>
      </c>
      <c r="E24" s="37"/>
    </row>
    <row r="25" spans="3:5" ht="143.25" customHeight="1">
      <c r="C25" s="36" t="s">
        <v>207</v>
      </c>
      <c r="D25" s="36"/>
      <c r="E25" s="37"/>
    </row>
    <row r="26" spans="3:5" ht="159" customHeight="1">
      <c r="C26" s="36" t="s">
        <v>210</v>
      </c>
      <c r="D26" s="41" t="s">
        <v>310</v>
      </c>
      <c r="E26" s="37"/>
    </row>
    <row r="27" spans="3:5" ht="180.75" customHeight="1">
      <c r="C27" s="36" t="s">
        <v>213</v>
      </c>
      <c r="D27" s="41" t="s">
        <v>311</v>
      </c>
      <c r="E27" s="37"/>
    </row>
    <row r="28" spans="3:5" ht="78.75" customHeight="1">
      <c r="C28" s="36" t="s">
        <v>217</v>
      </c>
      <c r="D28" s="41" t="s">
        <v>312</v>
      </c>
      <c r="E28" s="37"/>
    </row>
    <row r="29" spans="3:5" ht="164.25" customHeight="1">
      <c r="C29" s="36" t="s">
        <v>218</v>
      </c>
      <c r="D29" s="41" t="s">
        <v>313</v>
      </c>
      <c r="E29" s="37"/>
    </row>
    <row r="30" spans="3:5" ht="159.75" customHeight="1">
      <c r="C30" s="36" t="s">
        <v>221</v>
      </c>
      <c r="D30" s="41" t="s">
        <v>314</v>
      </c>
      <c r="E30" s="37"/>
    </row>
    <row r="31" spans="3:5" ht="137.25" customHeight="1">
      <c r="C31" s="36" t="s">
        <v>226</v>
      </c>
      <c r="D31" s="41" t="s">
        <v>315</v>
      </c>
      <c r="E31" s="37"/>
    </row>
    <row r="32" spans="3:5" ht="119.25" customHeight="1">
      <c r="C32" s="36" t="s">
        <v>316</v>
      </c>
      <c r="D32" s="41" t="s">
        <v>185</v>
      </c>
      <c r="E32" s="37"/>
    </row>
  </sheetData>
  <hyperlinks>
    <hyperlink ref="D6" r:id="rId1" xr:uid="{FDE86BF4-28A3-4B9C-99A5-0765373B9246}"/>
    <hyperlink ref="D8" r:id="rId2" xr:uid="{A89F861D-DFD1-481D-A162-1A4940D91950}"/>
    <hyperlink ref="D9" r:id="rId3" xr:uid="{E2DD05D3-5ECE-40DB-B28F-7E18AB124D03}"/>
    <hyperlink ref="D11" r:id="rId4" xr:uid="{6A7AB368-4799-436B-94C5-683CC88904D4}"/>
    <hyperlink ref="D12" r:id="rId5" xr:uid="{9966C47F-AF6B-466A-9013-0AF555ACF118}"/>
    <hyperlink ref="D13" r:id="rId6" xr:uid="{F40DA43E-4DE4-4D9E-804B-ABB32CDED96B}"/>
    <hyperlink ref="D15" r:id="rId7" xr:uid="{BF7826A9-977A-489F-8658-B6730020B619}"/>
    <hyperlink ref="D16" r:id="rId8" xr:uid="{701574E0-2982-4074-AB16-AB0BE524C3CB}"/>
    <hyperlink ref="D17" r:id="rId9" xr:uid="{63F796CC-2ED4-4C09-A811-67A84891D9FE}"/>
    <hyperlink ref="D18" r:id="rId10" xr:uid="{B5D51B2F-4EA9-4B3A-BCF4-15E540E6BA5B}"/>
    <hyperlink ref="D19" r:id="rId11" xr:uid="{6D9CAB2A-CBBC-478A-B2BA-C17827B9992A}"/>
    <hyperlink ref="D20" r:id="rId12" xr:uid="{BE24F545-F15C-464B-A0B0-23FE6E568143}"/>
    <hyperlink ref="D26" r:id="rId13" xr:uid="{EB6A8987-B1AC-4E97-B379-8671CE11BB2A}"/>
    <hyperlink ref="D27" r:id="rId14" xr:uid="{DFB89D08-6EC8-4BA0-949B-0EFF67860207}"/>
    <hyperlink ref="D28" r:id="rId15" xr:uid="{DE6AC71D-D051-4004-98D7-A0D0F312ED26}"/>
    <hyperlink ref="D30" r:id="rId16" xr:uid="{B0D38D5A-6FDF-412D-BFD9-C88B922E817F}"/>
    <hyperlink ref="D31" r:id="rId17" xr:uid="{D37C5149-EBB6-4E3E-8DA9-FC104D45A585}"/>
    <hyperlink ref="D32" r:id="rId18" xr:uid="{3BED7379-25AC-4CAA-9F0F-01F261F637FC}"/>
    <hyperlink ref="D5" r:id="rId19" tooltip="https://github.com/TheTenAreOne/POO2021_DCJ" display="https://github.com/TheTenAreOne/POO2021_DCJ" xr:uid="{367E05B6-43C3-495F-85E4-98EF9DB35401}"/>
    <hyperlink ref="D21" r:id="rId20" xr:uid="{0DF5BD39-E668-448C-BE16-7D7BEEF78891}"/>
    <hyperlink ref="D23" r:id="rId21" xr:uid="{E1AAE2B9-DF5A-4BDD-8B46-8D2B2C256363}"/>
    <hyperlink ref="D14" r:id="rId22" tooltip="https://github.com/iStevenGuerrero/POO2021-1CSGB" xr:uid="{F3C7F442-BCF1-46C5-A848-0E811D84C411}"/>
    <hyperlink ref="D10" r:id="rId23" xr:uid="{76AF3F7B-E899-4E3C-AD57-9EFB8585990C}"/>
    <hyperlink ref="D7" r:id="rId24" xr:uid="{CEDA4A91-09FB-4635-B56E-D6D120F03658}"/>
    <hyperlink ref="D22" r:id="rId25" xr:uid="{7D75E3B4-FCF9-4799-8A38-6C33694AEB3B}"/>
  </hyperlinks>
  <pageMargins left="0.7" right="0.7" top="0.75" bottom="0.75" header="0.3" footer="0.3"/>
  <pageSetup paperSize="9" orientation="portrait" horizontalDpi="0" verticalDpi="0" r:id="rId26"/>
  <drawing r:id="rId27"/>
  <tableParts count="1">
    <tablePart r:id="rId28"/>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Consolidado</vt:lpstr>
      <vt:lpstr>Ensayo</vt:lpstr>
      <vt:lpstr>Proyecto1</vt:lpstr>
      <vt:lpstr>CodigosProyecto</vt:lpstr>
      <vt:lpstr>GitHubProyects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2021-04-20T14:43:40Z</dcterms:created>
  <dcterms:modified xsi:type="dcterms:W3CDTF">2021-05-10T16:50:58Z</dcterms:modified>
</cp:coreProperties>
</file>